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hart3.xml" ContentType="application/vnd.openxmlformats-officedocument.drawingml.char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filterPrivacy="1" hidePivotFieldList="1" defaultThemeVersion="166925"/>
  <xr:revisionPtr revIDLastSave="0" documentId="13_ncr:1_{421CD908-11C4-4A0D-B112-FA58B98C22B4}" xr6:coauthVersionLast="46" xr6:coauthVersionMax="46" xr10:uidLastSave="{00000000-0000-0000-0000-000000000000}"/>
  <bookViews>
    <workbookView xWindow="28680" yWindow="-120" windowWidth="19440" windowHeight="15000" tabRatio="745" xr2:uid="{00000000-000D-0000-FFFF-FFFF00000000}"/>
  </bookViews>
  <sheets>
    <sheet name="E-1 Rates" sheetId="2" r:id="rId1"/>
    <sheet name="E-2 Summary" sheetId="11" r:id="rId2"/>
    <sheet name="E-3 Summary" sheetId="18" r:id="rId3"/>
    <sheet name="E-4 Distribution" sheetId="12" r:id="rId4"/>
    <sheet name="E-5 Per POD" sheetId="13" r:id="rId5"/>
    <sheet name="E-6 Component" sheetId="14" r:id="rId6"/>
    <sheet name="E-7a Summary &gt;10%" sheetId="19" r:id="rId7"/>
    <sheet name="E-7b Summary &gt;10%" sheetId="16" r:id="rId8"/>
    <sheet name="E-8 Abbreviations" sheetId="17" r:id="rId9"/>
  </sheets>
  <definedNames>
    <definedName name="_xlnm.Print_Area" localSheetId="1">'E-2 Summary'!$A$1:$E$86</definedName>
    <definedName name="_xlnm.Print_Area" localSheetId="2">'E-3 Summary'!$A$1:$E$86</definedName>
    <definedName name="_xlnm.Print_Area" localSheetId="3">'E-4 Distribution'!#REF!</definedName>
    <definedName name="_xlnm.Print_Area" localSheetId="8">'E-8 Abbreviations'!$A$1:$D$39</definedName>
    <definedName name="_xlnm.Print_Titles" localSheetId="1">'E-2 Summary'!$3:$5</definedName>
    <definedName name="_xlnm.Print_Titles" localSheetId="2">'E-3 Summary'!$3:$5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14" l="1"/>
  <c r="M8" i="14"/>
  <c r="M9" i="14"/>
  <c r="M10" i="14"/>
  <c r="M11" i="14"/>
  <c r="M12" i="14"/>
  <c r="M13" i="14"/>
  <c r="M14" i="14"/>
  <c r="M15" i="14"/>
  <c r="M16" i="14"/>
  <c r="M17" i="14"/>
  <c r="M18" i="14"/>
  <c r="M19" i="14"/>
  <c r="M20" i="14"/>
  <c r="M21" i="14"/>
  <c r="M22" i="14"/>
  <c r="M23" i="14"/>
  <c r="M24" i="14"/>
  <c r="M25" i="14"/>
  <c r="M26" i="14"/>
  <c r="M27" i="14"/>
  <c r="M28" i="14"/>
  <c r="M29" i="14"/>
  <c r="M30" i="14"/>
  <c r="M31" i="14"/>
  <c r="M32" i="14"/>
  <c r="M33" i="14"/>
  <c r="M34" i="14"/>
  <c r="M35" i="14"/>
  <c r="M36" i="14"/>
  <c r="M37" i="14"/>
  <c r="M38" i="14"/>
  <c r="M39" i="14"/>
  <c r="M40" i="14"/>
  <c r="M41" i="14"/>
  <c r="M42" i="14"/>
  <c r="M43" i="14"/>
  <c r="M44" i="14"/>
  <c r="M45" i="14"/>
  <c r="M46" i="14"/>
  <c r="M47" i="14"/>
  <c r="M48" i="14"/>
  <c r="M49" i="14"/>
  <c r="M50" i="14"/>
  <c r="M51" i="14"/>
  <c r="M52" i="14"/>
  <c r="M53" i="14"/>
  <c r="M54" i="14"/>
  <c r="M55" i="14"/>
  <c r="M56" i="14"/>
  <c r="M57" i="14"/>
  <c r="M58" i="14"/>
  <c r="M59" i="14"/>
  <c r="M60" i="14"/>
  <c r="M61" i="14"/>
  <c r="M62" i="14"/>
  <c r="M63" i="14"/>
  <c r="M64" i="14"/>
  <c r="M65" i="14"/>
  <c r="M66" i="14"/>
  <c r="M67" i="14"/>
  <c r="M68" i="14"/>
  <c r="M69" i="14"/>
  <c r="M70" i="14"/>
  <c r="M71" i="14"/>
  <c r="M72" i="14"/>
  <c r="M73" i="14"/>
  <c r="M74" i="14"/>
  <c r="M75" i="14"/>
  <c r="M76" i="14"/>
  <c r="M77" i="14"/>
  <c r="M78" i="14"/>
  <c r="M79" i="14"/>
  <c r="M80" i="14"/>
  <c r="M81" i="14"/>
  <c r="M82" i="14"/>
  <c r="M83" i="14"/>
  <c r="M84" i="14"/>
  <c r="M85" i="14"/>
  <c r="M86" i="14"/>
  <c r="M87" i="14"/>
  <c r="M88" i="14"/>
  <c r="M89" i="14"/>
  <c r="M90" i="14"/>
  <c r="M91" i="14"/>
  <c r="M92" i="14"/>
  <c r="M93" i="14"/>
  <c r="M94" i="14"/>
  <c r="M95" i="14"/>
  <c r="M96" i="14"/>
  <c r="M97" i="14"/>
  <c r="M98" i="14"/>
  <c r="M99" i="14"/>
  <c r="M100" i="14"/>
  <c r="M101" i="14"/>
  <c r="M102" i="14"/>
  <c r="M103" i="14"/>
  <c r="M104" i="14"/>
  <c r="M105" i="14"/>
  <c r="M106" i="14"/>
  <c r="M107" i="14"/>
  <c r="M108" i="14"/>
  <c r="M109" i="14"/>
  <c r="M110" i="14"/>
  <c r="M111" i="14"/>
  <c r="M112" i="14"/>
  <c r="M113" i="14"/>
  <c r="M114" i="14"/>
  <c r="M115" i="14"/>
  <c r="M116" i="14"/>
  <c r="M117" i="14"/>
  <c r="M118" i="14"/>
  <c r="M119" i="14"/>
  <c r="M120" i="14"/>
  <c r="M121" i="14"/>
  <c r="M122" i="14"/>
  <c r="M123" i="14"/>
  <c r="M124" i="14"/>
  <c r="M125" i="14"/>
  <c r="M126" i="14"/>
  <c r="M127" i="14"/>
  <c r="M128" i="14"/>
  <c r="M129" i="14"/>
  <c r="M130" i="14"/>
  <c r="M131" i="14"/>
  <c r="M132" i="14"/>
  <c r="M133" i="14"/>
  <c r="M134" i="14"/>
  <c r="M135" i="14"/>
  <c r="M136" i="14"/>
  <c r="M137" i="14"/>
  <c r="M138" i="14"/>
  <c r="M139" i="14"/>
  <c r="M140" i="14"/>
  <c r="M141" i="14"/>
  <c r="M142" i="14"/>
  <c r="M143" i="14"/>
  <c r="M144" i="14"/>
  <c r="M145" i="14"/>
  <c r="M146" i="14"/>
  <c r="M147" i="14"/>
  <c r="M148" i="14"/>
  <c r="M149" i="14"/>
  <c r="M150" i="14"/>
  <c r="M151" i="14"/>
  <c r="M152" i="14"/>
  <c r="M153" i="14"/>
  <c r="M154" i="14"/>
  <c r="M155" i="14"/>
  <c r="M156" i="14"/>
  <c r="M157" i="14"/>
  <c r="M158" i="14"/>
  <c r="M159" i="14"/>
  <c r="M160" i="14"/>
  <c r="M161" i="14"/>
  <c r="M162" i="14"/>
  <c r="M163" i="14"/>
  <c r="M164" i="14"/>
  <c r="M165" i="14"/>
  <c r="M166" i="14"/>
  <c r="M167" i="14"/>
  <c r="M168" i="14"/>
  <c r="M169" i="14"/>
  <c r="M170" i="14"/>
  <c r="M171" i="14"/>
  <c r="M172" i="14"/>
  <c r="M173" i="14"/>
  <c r="M174" i="14"/>
  <c r="M175" i="14"/>
  <c r="M176" i="14"/>
  <c r="M177" i="14"/>
  <c r="M178" i="14"/>
  <c r="M179" i="14"/>
  <c r="M180" i="14"/>
  <c r="M181" i="14"/>
  <c r="M182" i="14"/>
  <c r="M183" i="14"/>
  <c r="M184" i="14"/>
  <c r="M185" i="14"/>
  <c r="M186" i="14"/>
  <c r="M187" i="14"/>
  <c r="M188" i="14"/>
  <c r="M189" i="14"/>
  <c r="M190" i="14"/>
  <c r="M191" i="14"/>
  <c r="M192" i="14"/>
  <c r="M193" i="14"/>
  <c r="M194" i="14"/>
  <c r="M195" i="14"/>
  <c r="M196" i="14"/>
  <c r="M197" i="14"/>
  <c r="M198" i="14"/>
  <c r="M199" i="14"/>
  <c r="M200" i="14"/>
  <c r="M201" i="14"/>
  <c r="M202" i="14"/>
  <c r="M203" i="14"/>
  <c r="M204" i="14"/>
  <c r="M205" i="14"/>
  <c r="M206" i="14"/>
  <c r="M207" i="14"/>
  <c r="M208" i="14"/>
  <c r="M209" i="14"/>
  <c r="M210" i="14"/>
  <c r="M211" i="14"/>
  <c r="M212" i="14"/>
  <c r="M213" i="14"/>
  <c r="M214" i="14"/>
  <c r="M215" i="14"/>
  <c r="M216" i="14"/>
  <c r="M217" i="14"/>
  <c r="M218" i="14"/>
  <c r="M219" i="14"/>
  <c r="M220" i="14"/>
  <c r="M221" i="14"/>
  <c r="M222" i="14"/>
  <c r="M223" i="14"/>
  <c r="M224" i="14"/>
  <c r="M225" i="14"/>
  <c r="M226" i="14"/>
  <c r="M227" i="14"/>
  <c r="M228" i="14"/>
  <c r="M229" i="14"/>
  <c r="M230" i="14"/>
  <c r="M231" i="14"/>
  <c r="M232" i="14"/>
  <c r="M233" i="14"/>
  <c r="M234" i="14"/>
  <c r="M235" i="14"/>
  <c r="M236" i="14"/>
  <c r="M237" i="14"/>
  <c r="M238" i="14"/>
  <c r="M239" i="14"/>
  <c r="M240" i="14"/>
  <c r="M241" i="14"/>
  <c r="M242" i="14"/>
  <c r="M243" i="14"/>
  <c r="M244" i="14"/>
  <c r="M245" i="14"/>
  <c r="M246" i="14"/>
  <c r="M247" i="14"/>
  <c r="M248" i="14"/>
  <c r="M249" i="14"/>
  <c r="M250" i="14"/>
  <c r="M251" i="14"/>
  <c r="M252" i="14"/>
  <c r="M253" i="14"/>
  <c r="M254" i="14"/>
  <c r="M255" i="14"/>
  <c r="M256" i="14"/>
  <c r="M257" i="14"/>
  <c r="M258" i="14"/>
  <c r="M259" i="14"/>
  <c r="M260" i="14"/>
  <c r="M261" i="14"/>
  <c r="M262" i="14"/>
  <c r="M263" i="14"/>
  <c r="M264" i="14"/>
  <c r="M265" i="14"/>
  <c r="M266" i="14"/>
  <c r="M267" i="14"/>
  <c r="M268" i="14"/>
  <c r="M269" i="14"/>
  <c r="M270" i="14"/>
  <c r="M271" i="14"/>
  <c r="M272" i="14"/>
  <c r="M273" i="14"/>
  <c r="M274" i="14"/>
  <c r="M275" i="14"/>
  <c r="M276" i="14"/>
  <c r="M277" i="14"/>
  <c r="M278" i="14"/>
  <c r="M279" i="14"/>
  <c r="M280" i="14"/>
  <c r="M281" i="14"/>
  <c r="M282" i="14"/>
  <c r="M283" i="14"/>
  <c r="M284" i="14"/>
  <c r="M285" i="14"/>
  <c r="M286" i="14"/>
  <c r="M287" i="14"/>
  <c r="M288" i="14"/>
  <c r="M289" i="14"/>
  <c r="M290" i="14"/>
  <c r="M291" i="14"/>
  <c r="M292" i="14"/>
  <c r="M293" i="14"/>
  <c r="M294" i="14"/>
  <c r="M295" i="14"/>
  <c r="M296" i="14"/>
  <c r="M297" i="14"/>
  <c r="M298" i="14"/>
  <c r="M299" i="14"/>
  <c r="M300" i="14"/>
  <c r="M301" i="14"/>
  <c r="M302" i="14"/>
  <c r="M303" i="14"/>
  <c r="M304" i="14"/>
  <c r="M305" i="14"/>
  <c r="M306" i="14"/>
  <c r="M307" i="14"/>
  <c r="M308" i="14"/>
  <c r="M309" i="14"/>
  <c r="M310" i="14"/>
  <c r="M311" i="14"/>
  <c r="M312" i="14"/>
  <c r="M313" i="14"/>
  <c r="M314" i="14"/>
  <c r="M315" i="14"/>
  <c r="M316" i="14"/>
  <c r="M317" i="14"/>
  <c r="M318" i="14"/>
  <c r="M319" i="14"/>
  <c r="M320" i="14"/>
  <c r="M321" i="14"/>
  <c r="M322" i="14"/>
  <c r="M323" i="14"/>
  <c r="M324" i="14"/>
  <c r="M325" i="14"/>
  <c r="M326" i="14"/>
  <c r="M327" i="14"/>
  <c r="M328" i="14"/>
  <c r="M329" i="14"/>
  <c r="M330" i="14"/>
  <c r="M331" i="14"/>
  <c r="M332" i="14"/>
  <c r="M333" i="14"/>
  <c r="M334" i="14"/>
  <c r="M335" i="14"/>
  <c r="M336" i="14"/>
  <c r="M337" i="14"/>
  <c r="M338" i="14"/>
  <c r="M339" i="14"/>
  <c r="M340" i="14"/>
  <c r="M341" i="14"/>
  <c r="M342" i="14"/>
  <c r="M343" i="14"/>
  <c r="M344" i="14"/>
  <c r="M345" i="14"/>
  <c r="M346" i="14"/>
  <c r="M347" i="14"/>
  <c r="M348" i="14"/>
  <c r="M349" i="14"/>
  <c r="M350" i="14"/>
  <c r="M351" i="14"/>
  <c r="M352" i="14"/>
  <c r="M353" i="14"/>
  <c r="M354" i="14"/>
  <c r="M355" i="14"/>
  <c r="M356" i="14"/>
  <c r="M357" i="14"/>
  <c r="M358" i="14"/>
  <c r="M359" i="14"/>
  <c r="M360" i="14"/>
  <c r="M361" i="14"/>
  <c r="M362" i="14"/>
  <c r="M363" i="14"/>
  <c r="M364" i="14"/>
  <c r="M365" i="14"/>
  <c r="M366" i="14"/>
  <c r="M367" i="14"/>
  <c r="M368" i="14"/>
  <c r="M369" i="14"/>
  <c r="M370" i="14"/>
  <c r="M371" i="14"/>
  <c r="M372" i="14"/>
  <c r="M373" i="14"/>
  <c r="M374" i="14"/>
  <c r="M375" i="14"/>
  <c r="M376" i="14"/>
  <c r="M377" i="14"/>
  <c r="M378" i="14"/>
  <c r="M379" i="14"/>
  <c r="M380" i="14"/>
  <c r="M381" i="14"/>
  <c r="M382" i="14"/>
  <c r="M383" i="14"/>
  <c r="M384" i="14"/>
  <c r="M385" i="14"/>
  <c r="M386" i="14"/>
  <c r="M387" i="14"/>
  <c r="M388" i="14"/>
  <c r="M389" i="14"/>
  <c r="M390" i="14"/>
  <c r="M391" i="14"/>
  <c r="M392" i="14"/>
  <c r="M393" i="14"/>
  <c r="M394" i="14"/>
  <c r="M395" i="14"/>
  <c r="M396" i="14"/>
  <c r="M397" i="14"/>
  <c r="M398" i="14"/>
  <c r="M399" i="14"/>
  <c r="M400" i="14"/>
  <c r="M401" i="14"/>
  <c r="M402" i="14"/>
  <c r="M403" i="14"/>
  <c r="M404" i="14"/>
  <c r="M405" i="14"/>
  <c r="M406" i="14"/>
  <c r="M407" i="14"/>
  <c r="M408" i="14"/>
  <c r="M409" i="14"/>
  <c r="M410" i="14"/>
  <c r="M411" i="14"/>
  <c r="M412" i="14"/>
  <c r="M413" i="14"/>
  <c r="M414" i="14"/>
  <c r="M415" i="14"/>
  <c r="M416" i="14"/>
  <c r="M417" i="14"/>
  <c r="M418" i="14"/>
  <c r="M419" i="14"/>
  <c r="M420" i="14"/>
  <c r="M421" i="14"/>
  <c r="M422" i="14"/>
  <c r="M423" i="14"/>
  <c r="M424" i="14"/>
  <c r="M425" i="14"/>
  <c r="M426" i="14"/>
  <c r="M427" i="14"/>
  <c r="M428" i="14"/>
  <c r="M429" i="14"/>
  <c r="M430" i="14"/>
  <c r="M431" i="14"/>
  <c r="M432" i="14"/>
  <c r="M433" i="14"/>
  <c r="M434" i="14"/>
  <c r="M435" i="14"/>
  <c r="M436" i="14"/>
  <c r="M437" i="14"/>
  <c r="M438" i="14"/>
  <c r="M439" i="14"/>
  <c r="M440" i="14"/>
  <c r="M441" i="14"/>
  <c r="M442" i="14"/>
  <c r="M443" i="14"/>
  <c r="M444" i="14"/>
  <c r="M445" i="14"/>
  <c r="M446" i="14"/>
  <c r="M447" i="14"/>
  <c r="M448" i="14"/>
  <c r="M449" i="14"/>
  <c r="M450" i="14"/>
  <c r="M451" i="14"/>
  <c r="M452" i="14"/>
  <c r="M453" i="14"/>
  <c r="M454" i="14"/>
  <c r="M455" i="14"/>
  <c r="M456" i="14"/>
  <c r="M457" i="14"/>
  <c r="M458" i="14"/>
  <c r="M459" i="14"/>
  <c r="M460" i="14"/>
  <c r="M461" i="14"/>
  <c r="M462" i="14"/>
  <c r="M463" i="14"/>
  <c r="M464" i="14"/>
  <c r="M465" i="14"/>
  <c r="M466" i="14"/>
  <c r="M467" i="14"/>
  <c r="M468" i="14"/>
  <c r="M469" i="14"/>
  <c r="M470" i="14"/>
  <c r="M471" i="14"/>
  <c r="M472" i="14"/>
  <c r="M473" i="14"/>
  <c r="M474" i="14"/>
  <c r="M475" i="14"/>
  <c r="M476" i="14"/>
  <c r="M477" i="14"/>
  <c r="M478" i="14"/>
  <c r="M479" i="14"/>
  <c r="M480" i="14"/>
  <c r="M481" i="14"/>
  <c r="M482" i="14"/>
  <c r="M483" i="14"/>
  <c r="M484" i="14"/>
  <c r="M485" i="14"/>
  <c r="M486" i="14"/>
  <c r="M487" i="14"/>
  <c r="M488" i="14"/>
  <c r="M489" i="14"/>
  <c r="M490" i="14"/>
  <c r="M491" i="14"/>
  <c r="M492" i="14"/>
  <c r="M493" i="14"/>
  <c r="M494" i="14"/>
  <c r="M495" i="14"/>
  <c r="M496" i="14"/>
  <c r="M497" i="14"/>
  <c r="M498" i="14"/>
  <c r="M499" i="14"/>
  <c r="M500" i="14"/>
  <c r="M501" i="14"/>
  <c r="M502" i="14"/>
  <c r="M503" i="14"/>
  <c r="M504" i="14"/>
  <c r="M505" i="14"/>
  <c r="M506" i="14"/>
  <c r="M507" i="14"/>
  <c r="M508" i="14"/>
  <c r="M509" i="14"/>
  <c r="M510" i="14"/>
  <c r="M511" i="14"/>
  <c r="M512" i="14"/>
  <c r="M513" i="14"/>
  <c r="M514" i="14"/>
  <c r="M515" i="14"/>
  <c r="M516" i="14"/>
  <c r="M517" i="14"/>
  <c r="M518" i="14"/>
  <c r="M519" i="14"/>
  <c r="M520" i="14"/>
  <c r="M521" i="14"/>
  <c r="M522" i="14"/>
  <c r="M523" i="14"/>
  <c r="M524" i="14"/>
  <c r="M525" i="14"/>
  <c r="M526" i="14"/>
  <c r="M527" i="14"/>
  <c r="M528" i="14"/>
  <c r="M529" i="14"/>
  <c r="M530" i="14"/>
  <c r="M531" i="14"/>
  <c r="M532" i="14"/>
  <c r="M533" i="14"/>
  <c r="M534" i="14"/>
  <c r="M535" i="14"/>
  <c r="M536" i="14"/>
  <c r="M537" i="14"/>
  <c r="M538" i="14"/>
  <c r="M539" i="14"/>
  <c r="M540" i="14"/>
  <c r="M541" i="14"/>
  <c r="M542" i="14"/>
  <c r="M543" i="14"/>
  <c r="M544" i="14"/>
  <c r="M545" i="14"/>
  <c r="M546" i="14"/>
  <c r="M547" i="14"/>
  <c r="M548" i="14"/>
  <c r="M549" i="14"/>
  <c r="M550" i="14"/>
  <c r="M551" i="14"/>
  <c r="M552" i="14"/>
  <c r="M553" i="14"/>
  <c r="M554" i="14"/>
  <c r="M555" i="14"/>
  <c r="M556" i="14"/>
  <c r="M557" i="14"/>
  <c r="M558" i="14"/>
  <c r="M559" i="14"/>
  <c r="M560" i="14"/>
  <c r="M561" i="14"/>
  <c r="M562" i="14"/>
  <c r="M563" i="14"/>
  <c r="M564" i="14"/>
  <c r="M565" i="14"/>
  <c r="M566" i="14"/>
  <c r="M567" i="14"/>
  <c r="M568" i="14"/>
  <c r="M569" i="14"/>
  <c r="C9" i="2"/>
  <c r="C6" i="2"/>
  <c r="F28" i="2" l="1"/>
  <c r="F25" i="2"/>
  <c r="F22" i="2"/>
  <c r="F19" i="2"/>
  <c r="F12" i="2"/>
  <c r="F13" i="2"/>
  <c r="F14" i="2"/>
  <c r="F15" i="2"/>
  <c r="F11" i="2"/>
  <c r="G23" i="18" l="1"/>
  <c r="G32" i="18" s="1"/>
  <c r="G41" i="18" s="1"/>
  <c r="G50" i="18" s="1"/>
  <c r="G59" i="18" s="1"/>
  <c r="G68" i="18" s="1"/>
  <c r="G77" i="18" s="1"/>
  <c r="G86" i="18" s="1"/>
  <c r="G22" i="18"/>
  <c r="G31" i="18" s="1"/>
  <c r="G40" i="18" s="1"/>
  <c r="G49" i="18" s="1"/>
  <c r="G58" i="18" s="1"/>
  <c r="G67" i="18" s="1"/>
  <c r="G76" i="18" s="1"/>
  <c r="G85" i="18" s="1"/>
  <c r="G21" i="18"/>
  <c r="G30" i="18" s="1"/>
  <c r="G39" i="18" s="1"/>
  <c r="G48" i="18" s="1"/>
  <c r="G57" i="18" s="1"/>
  <c r="G66" i="18" s="1"/>
  <c r="G75" i="18" s="1"/>
  <c r="G84" i="18" s="1"/>
  <c r="G20" i="18"/>
  <c r="G29" i="18" s="1"/>
  <c r="G38" i="18" s="1"/>
  <c r="G47" i="18" s="1"/>
  <c r="G56" i="18" s="1"/>
  <c r="G65" i="18" s="1"/>
  <c r="G74" i="18" s="1"/>
  <c r="G83" i="18" s="1"/>
  <c r="G19" i="18"/>
  <c r="G28" i="18" s="1"/>
  <c r="G37" i="18" s="1"/>
  <c r="G46" i="18" s="1"/>
  <c r="G55" i="18" s="1"/>
  <c r="G64" i="18" s="1"/>
  <c r="G73" i="18" s="1"/>
  <c r="G82" i="18" s="1"/>
  <c r="G18" i="18"/>
  <c r="G27" i="18" s="1"/>
  <c r="G36" i="18" s="1"/>
  <c r="G45" i="18" s="1"/>
  <c r="G54" i="18" s="1"/>
  <c r="G63" i="18" s="1"/>
  <c r="G72" i="18" s="1"/>
  <c r="G81" i="18" s="1"/>
  <c r="G17" i="18"/>
  <c r="G26" i="18" s="1"/>
  <c r="G35" i="18" s="1"/>
  <c r="G44" i="18" s="1"/>
  <c r="G53" i="18" s="1"/>
  <c r="G62" i="18" s="1"/>
  <c r="G71" i="18" s="1"/>
  <c r="G80" i="18" s="1"/>
  <c r="G16" i="18"/>
  <c r="G25" i="18" s="1"/>
  <c r="G34" i="18" s="1"/>
  <c r="G43" i="18" s="1"/>
  <c r="G52" i="18" s="1"/>
  <c r="G61" i="18" s="1"/>
  <c r="G70" i="18" s="1"/>
  <c r="G79" i="18" s="1"/>
  <c r="G23" i="11"/>
  <c r="G32" i="11" s="1"/>
  <c r="G41" i="11" s="1"/>
  <c r="G50" i="11" s="1"/>
  <c r="G59" i="11" s="1"/>
  <c r="G68" i="11" s="1"/>
  <c r="G77" i="11" s="1"/>
  <c r="G86" i="11" s="1"/>
  <c r="G22" i="11"/>
  <c r="G31" i="11" s="1"/>
  <c r="G40" i="11" s="1"/>
  <c r="G49" i="11" s="1"/>
  <c r="G58" i="11" s="1"/>
  <c r="G67" i="11" s="1"/>
  <c r="G76" i="11" s="1"/>
  <c r="G85" i="11" s="1"/>
  <c r="G21" i="11"/>
  <c r="G30" i="11" s="1"/>
  <c r="G39" i="11" s="1"/>
  <c r="G48" i="11" s="1"/>
  <c r="G57" i="11" s="1"/>
  <c r="G66" i="11" s="1"/>
  <c r="G75" i="11" s="1"/>
  <c r="G84" i="11" s="1"/>
  <c r="G20" i="11"/>
  <c r="G29" i="11" s="1"/>
  <c r="G38" i="11" s="1"/>
  <c r="G47" i="11" s="1"/>
  <c r="G56" i="11" s="1"/>
  <c r="G65" i="11" s="1"/>
  <c r="G74" i="11" s="1"/>
  <c r="G83" i="11" s="1"/>
  <c r="G19" i="11"/>
  <c r="G28" i="11" s="1"/>
  <c r="G37" i="11" s="1"/>
  <c r="G46" i="11" s="1"/>
  <c r="G55" i="11" s="1"/>
  <c r="G64" i="11" s="1"/>
  <c r="G73" i="11" s="1"/>
  <c r="G82" i="11" s="1"/>
  <c r="G18" i="11"/>
  <c r="G27" i="11" s="1"/>
  <c r="G36" i="11" s="1"/>
  <c r="G45" i="11" s="1"/>
  <c r="G54" i="11" s="1"/>
  <c r="G63" i="11" s="1"/>
  <c r="G72" i="11" s="1"/>
  <c r="G81" i="11" s="1"/>
  <c r="G17" i="11"/>
  <c r="G26" i="11" s="1"/>
  <c r="G35" i="11" s="1"/>
  <c r="G44" i="11" s="1"/>
  <c r="G53" i="11" s="1"/>
  <c r="G62" i="11" s="1"/>
  <c r="G71" i="11" s="1"/>
  <c r="G80" i="11" s="1"/>
  <c r="G16" i="11"/>
  <c r="G25" i="11" s="1"/>
  <c r="G34" i="11" s="1"/>
  <c r="G43" i="11" s="1"/>
  <c r="G52" i="11" s="1"/>
  <c r="G61" i="11" s="1"/>
  <c r="G70" i="11" s="1"/>
  <c r="G79" i="11" s="1"/>
  <c r="B37" i="12" l="1"/>
  <c r="B38" i="12" s="1"/>
  <c r="A37" i="12"/>
  <c r="A39" i="12" l="1"/>
  <c r="B39" i="12"/>
  <c r="A38" i="12"/>
  <c r="A23" i="18"/>
  <c r="A32" i="18" s="1"/>
  <c r="A41" i="18" s="1"/>
  <c r="A50" i="18" s="1"/>
  <c r="A59" i="18" s="1"/>
  <c r="A68" i="18" s="1"/>
  <c r="A77" i="18" s="1"/>
  <c r="A86" i="18" s="1"/>
  <c r="A22" i="18"/>
  <c r="A31" i="18" s="1"/>
  <c r="A40" i="18" s="1"/>
  <c r="A49" i="18" s="1"/>
  <c r="A58" i="18" s="1"/>
  <c r="A67" i="18" s="1"/>
  <c r="A76" i="18" s="1"/>
  <c r="A85" i="18" s="1"/>
  <c r="A21" i="18"/>
  <c r="A30" i="18" s="1"/>
  <c r="A39" i="18" s="1"/>
  <c r="A48" i="18" s="1"/>
  <c r="A57" i="18" s="1"/>
  <c r="A66" i="18" s="1"/>
  <c r="A75" i="18" s="1"/>
  <c r="A84" i="18" s="1"/>
  <c r="A20" i="18"/>
  <c r="A29" i="18" s="1"/>
  <c r="A38" i="18" s="1"/>
  <c r="A47" i="18" s="1"/>
  <c r="A56" i="18" s="1"/>
  <c r="A65" i="18" s="1"/>
  <c r="A74" i="18" s="1"/>
  <c r="A83" i="18" s="1"/>
  <c r="A19" i="18"/>
  <c r="A28" i="18" s="1"/>
  <c r="A37" i="18" s="1"/>
  <c r="A46" i="18" s="1"/>
  <c r="A55" i="18" s="1"/>
  <c r="A64" i="18" s="1"/>
  <c r="A73" i="18" s="1"/>
  <c r="A82" i="18" s="1"/>
  <c r="A18" i="18"/>
  <c r="A27" i="18" s="1"/>
  <c r="A36" i="18" s="1"/>
  <c r="A45" i="18" s="1"/>
  <c r="A54" i="18" s="1"/>
  <c r="A63" i="18" s="1"/>
  <c r="A72" i="18" s="1"/>
  <c r="A81" i="18" s="1"/>
  <c r="A17" i="18"/>
  <c r="A26" i="18" s="1"/>
  <c r="A35" i="18" s="1"/>
  <c r="A44" i="18" s="1"/>
  <c r="A53" i="18" s="1"/>
  <c r="A62" i="18" s="1"/>
  <c r="A71" i="18" s="1"/>
  <c r="A80" i="18" s="1"/>
  <c r="A16" i="18"/>
  <c r="A25" i="18" s="1"/>
  <c r="A34" i="18" s="1"/>
  <c r="A43" i="18" s="1"/>
  <c r="A52" i="18" s="1"/>
  <c r="A61" i="18" s="1"/>
  <c r="A70" i="18" s="1"/>
  <c r="A79" i="18" s="1"/>
  <c r="B40" i="12" l="1"/>
  <c r="A40" i="12"/>
  <c r="B41" i="12" l="1"/>
  <c r="A41" i="12"/>
  <c r="M37" i="12" l="1"/>
  <c r="L38" i="12" s="1"/>
  <c r="L37" i="12"/>
  <c r="M38" i="12" l="1"/>
  <c r="L39" i="12" s="1"/>
  <c r="M39" i="12" l="1"/>
  <c r="M40" i="12" s="1"/>
  <c r="L40" i="12" l="1"/>
  <c r="M41" i="12"/>
  <c r="L41" i="12"/>
  <c r="A19" i="11" l="1"/>
  <c r="A28" i="11" s="1"/>
  <c r="A37" i="11" s="1"/>
  <c r="A46" i="11" s="1"/>
  <c r="A55" i="11" s="1"/>
  <c r="A64" i="11" s="1"/>
  <c r="A73" i="11" s="1"/>
  <c r="A82" i="11" s="1"/>
  <c r="A18" i="11"/>
  <c r="A27" i="11" s="1"/>
  <c r="A36" i="11" s="1"/>
  <c r="A45" i="11" s="1"/>
  <c r="A54" i="11" s="1"/>
  <c r="A63" i="11" s="1"/>
  <c r="A72" i="11" s="1"/>
  <c r="A81" i="11" s="1"/>
  <c r="A17" i="11"/>
  <c r="A26" i="11" s="1"/>
  <c r="A35" i="11" s="1"/>
  <c r="A44" i="11" s="1"/>
  <c r="A53" i="11" s="1"/>
  <c r="A62" i="11" s="1"/>
  <c r="A71" i="11" s="1"/>
  <c r="A80" i="11" s="1"/>
  <c r="A20" i="11"/>
  <c r="A29" i="11" s="1"/>
  <c r="A38" i="11" s="1"/>
  <c r="A47" i="11" s="1"/>
  <c r="A56" i="11" s="1"/>
  <c r="A65" i="11" s="1"/>
  <c r="A74" i="11" s="1"/>
  <c r="A83" i="11" s="1"/>
  <c r="A21" i="11"/>
  <c r="A30" i="11" s="1"/>
  <c r="A39" i="11" s="1"/>
  <c r="A48" i="11" s="1"/>
  <c r="A57" i="11" s="1"/>
  <c r="A66" i="11" s="1"/>
  <c r="A75" i="11" s="1"/>
  <c r="A84" i="11" s="1"/>
  <c r="A22" i="11"/>
  <c r="A31" i="11" s="1"/>
  <c r="A40" i="11" s="1"/>
  <c r="A49" i="11" s="1"/>
  <c r="A58" i="11" s="1"/>
  <c r="A67" i="11" s="1"/>
  <c r="A76" i="11" s="1"/>
  <c r="A85" i="11" s="1"/>
  <c r="A23" i="11"/>
  <c r="A32" i="11" s="1"/>
  <c r="A41" i="11" s="1"/>
  <c r="A50" i="11" s="1"/>
  <c r="A59" i="11" s="1"/>
  <c r="A68" i="11" s="1"/>
  <c r="A77" i="11" s="1"/>
  <c r="A86" i="11" s="1"/>
  <c r="A16" i="11"/>
  <c r="A25" i="11" s="1"/>
  <c r="A34" i="11" s="1"/>
  <c r="A43" i="11" s="1"/>
  <c r="A52" i="11" s="1"/>
  <c r="A61" i="11" s="1"/>
  <c r="A70" i="11" s="1"/>
  <c r="A79" i="11" s="1"/>
  <c r="Y522" i="14" l="1"/>
  <c r="Y499" i="14"/>
  <c r="Y431" i="14"/>
  <c r="Y471" i="14"/>
  <c r="Y535" i="14"/>
  <c r="Y510" i="14"/>
  <c r="Y247" i="14"/>
  <c r="Y182" i="14"/>
  <c r="Y221" i="14"/>
  <c r="Y19" i="14"/>
  <c r="Y304" i="14"/>
  <c r="Y303" i="14"/>
  <c r="Y326" i="14"/>
  <c r="Y356" i="14"/>
  <c r="Y131" i="14"/>
  <c r="Y486" i="14"/>
  <c r="Y488" i="14"/>
  <c r="Y251" i="14"/>
  <c r="Y36" i="14"/>
  <c r="Y197" i="14"/>
  <c r="Y342" i="14"/>
  <c r="Y301" i="14"/>
  <c r="Y314" i="14"/>
  <c r="Y42" i="14"/>
  <c r="Y56" i="14"/>
  <c r="Y558" i="14"/>
  <c r="Y485" i="14"/>
  <c r="Y159" i="14"/>
  <c r="Y428" i="14"/>
  <c r="Y212" i="14"/>
  <c r="Y324" i="14"/>
  <c r="Y365" i="14"/>
  <c r="Y123" i="14"/>
  <c r="Y358" i="14"/>
  <c r="Y263" i="14"/>
  <c r="Y187" i="14"/>
  <c r="Y256" i="14"/>
  <c r="Y128" i="14"/>
  <c r="Y359" i="14"/>
  <c r="Y232" i="14"/>
  <c r="Y73" i="14"/>
  <c r="Y362" i="14"/>
  <c r="Y378" i="14"/>
  <c r="Y58" i="14"/>
  <c r="Y254" i="14"/>
  <c r="Y477" i="14"/>
  <c r="Y363" i="14"/>
  <c r="Y54" i="14"/>
  <c r="Y373" i="14"/>
  <c r="Y53" i="14"/>
  <c r="Y164" i="14"/>
  <c r="Y45" i="14"/>
  <c r="Y101" i="14"/>
  <c r="Y189" i="14"/>
  <c r="Y500" i="14"/>
  <c r="Y316" i="14"/>
  <c r="Y341" i="14"/>
  <c r="Y468" i="14"/>
  <c r="Y473" i="14"/>
  <c r="Y170" i="14"/>
  <c r="Y49" i="14"/>
  <c r="Y145" i="14"/>
  <c r="Y75" i="14"/>
  <c r="Y268" i="14"/>
  <c r="Y127" i="14"/>
  <c r="Y288" i="14"/>
  <c r="Y408" i="14"/>
  <c r="Y105" i="14"/>
  <c r="Y39" i="14"/>
  <c r="Y7" i="14"/>
  <c r="Y334" i="14"/>
  <c r="Y307" i="14"/>
  <c r="Y332" i="14"/>
  <c r="Y243" i="14"/>
  <c r="Y140" i="14"/>
  <c r="Y147" i="14"/>
  <c r="Y12" i="14"/>
  <c r="Y339" i="14"/>
  <c r="Y426" i="14"/>
  <c r="Y294" i="14"/>
  <c r="Y321" i="14"/>
  <c r="Y139" i="14"/>
  <c r="Y292" i="14"/>
  <c r="Y143" i="14"/>
  <c r="Y14" i="14"/>
  <c r="Y490" i="14"/>
  <c r="Y67" i="14"/>
  <c r="Y546" i="14"/>
  <c r="Y280" i="14"/>
  <c r="Y528" i="14"/>
  <c r="Y367" i="14"/>
  <c r="Y375" i="14"/>
  <c r="Y111" i="14"/>
  <c r="Y557" i="14"/>
  <c r="Y387" i="14"/>
  <c r="Y563" i="14"/>
  <c r="Y507" i="14"/>
  <c r="Y155" i="14"/>
  <c r="Y277" i="14"/>
  <c r="Y492" i="14"/>
  <c r="Y35" i="14"/>
  <c r="Y171" i="14"/>
  <c r="Y271" i="14"/>
  <c r="Y222" i="14"/>
  <c r="Y63" i="14"/>
  <c r="Y545" i="14"/>
  <c r="Y508" i="14"/>
  <c r="Y124" i="14"/>
  <c r="Y293" i="14"/>
  <c r="Y420" i="14"/>
  <c r="Y134" i="14"/>
  <c r="Y215" i="14"/>
  <c r="Y374" i="14"/>
  <c r="Y562" i="14"/>
  <c r="Y330" i="14"/>
  <c r="Y290" i="14"/>
  <c r="Y346" i="14"/>
  <c r="Y265" i="14"/>
  <c r="Y169" i="14"/>
  <c r="Y121" i="14"/>
  <c r="Y327" i="14"/>
  <c r="Y350" i="14"/>
  <c r="Y231" i="14"/>
  <c r="Y413" i="14"/>
  <c r="Y55" i="14"/>
  <c r="Y501" i="14"/>
  <c r="Y166" i="14"/>
  <c r="Y135" i="14"/>
  <c r="Y333" i="14"/>
  <c r="Y156" i="14"/>
  <c r="Y547" i="14"/>
  <c r="Y379" i="14"/>
  <c r="Y491" i="14"/>
  <c r="Y269" i="14"/>
  <c r="Y173" i="14"/>
  <c r="Y28" i="14"/>
  <c r="Y300" i="14"/>
  <c r="Y27" i="14"/>
  <c r="Y229" i="14"/>
  <c r="Y452" i="14"/>
  <c r="Y532" i="14"/>
  <c r="Y531" i="14"/>
  <c r="Y235" i="14"/>
  <c r="Y219" i="14"/>
  <c r="Y92" i="14"/>
  <c r="Y418" i="14"/>
  <c r="Y94" i="14"/>
  <c r="Y151" i="14"/>
  <c r="Y188" i="14"/>
  <c r="Y91" i="14"/>
  <c r="Y153" i="14"/>
  <c r="Y17" i="14"/>
  <c r="Y116" i="14"/>
  <c r="Y93" i="14"/>
  <c r="Y84" i="14"/>
  <c r="Y368" i="14"/>
  <c r="Y559" i="14"/>
  <c r="Y384" i="14"/>
  <c r="Y560" i="14"/>
  <c r="Y144" i="14"/>
  <c r="Y423" i="14"/>
  <c r="Y71" i="14"/>
  <c r="Y183" i="14"/>
  <c r="Y383" i="14"/>
  <c r="Y31" i="14"/>
  <c r="Y398" i="14"/>
  <c r="Y396" i="14"/>
  <c r="Y556" i="14"/>
  <c r="Y100" i="14"/>
  <c r="Y548" i="14"/>
  <c r="Y109" i="14"/>
  <c r="Y443" i="14"/>
  <c r="Y355" i="14"/>
  <c r="Y436" i="14"/>
  <c r="Y435" i="14"/>
  <c r="Y411" i="14"/>
  <c r="Y43" i="14"/>
  <c r="Y403" i="14"/>
  <c r="Y99" i="14"/>
  <c r="Y389" i="14"/>
  <c r="Y59" i="14"/>
  <c r="Y21" i="14"/>
  <c r="Y220" i="14"/>
  <c r="Y340" i="14"/>
  <c r="Y228" i="14"/>
  <c r="Y51" i="14"/>
  <c r="Y179" i="14"/>
  <c r="Y195" i="14"/>
  <c r="Y163" i="14"/>
  <c r="Y278" i="14"/>
  <c r="Y478" i="14"/>
  <c r="Y466" i="14"/>
  <c r="Y449" i="14"/>
  <c r="Y90" i="14"/>
  <c r="Y550" i="14"/>
  <c r="Y475" i="14"/>
  <c r="Y126" i="14"/>
  <c r="Y177" i="14"/>
  <c r="Y360" i="14"/>
  <c r="Y442" i="14"/>
  <c r="Y112" i="14"/>
  <c r="Y376" i="14"/>
  <c r="Y26" i="14"/>
  <c r="Y400" i="14"/>
  <c r="Y336" i="14"/>
  <c r="Y415" i="14"/>
  <c r="Y534" i="14"/>
  <c r="Y15" i="14"/>
  <c r="Y439" i="14"/>
  <c r="Y399" i="14"/>
  <c r="Y319" i="14"/>
  <c r="Y88" i="14"/>
  <c r="Y168" i="14"/>
  <c r="Y175" i="14"/>
  <c r="Y239" i="14"/>
  <c r="Y246" i="14"/>
  <c r="Y70" i="14"/>
  <c r="Y494" i="14"/>
  <c r="Y78" i="14"/>
  <c r="Y286" i="14"/>
  <c r="Y255" i="14"/>
  <c r="Y270" i="14"/>
  <c r="Y47" i="14"/>
  <c r="Y422" i="14"/>
  <c r="Y190" i="14"/>
  <c r="Y13" i="14"/>
  <c r="Y148" i="14"/>
  <c r="Y276" i="14"/>
  <c r="Y44" i="14"/>
  <c r="Y213" i="14"/>
  <c r="Y29" i="14"/>
  <c r="Y476" i="14"/>
  <c r="Y133" i="14"/>
  <c r="Y125" i="14"/>
  <c r="Y331" i="14"/>
  <c r="Y107" i="14"/>
  <c r="Y117" i="14"/>
  <c r="Y157" i="14" l="1"/>
  <c r="Y79" i="14"/>
  <c r="Y102" i="14"/>
  <c r="Y382" i="14"/>
  <c r="Y224" i="14"/>
  <c r="Y192" i="14"/>
  <c r="Y432" i="14"/>
  <c r="Y240" i="14"/>
  <c r="Y184" i="14"/>
  <c r="Y65" i="14"/>
  <c r="Y503" i="14"/>
  <c r="Y257" i="14"/>
  <c r="Y393" i="14"/>
  <c r="Y113" i="14"/>
  <c r="Y465" i="14"/>
  <c r="Y306" i="14"/>
  <c r="Y82" i="14"/>
  <c r="Y266" i="14"/>
  <c r="Y489" i="14"/>
  <c r="Y409" i="14"/>
  <c r="Y202" i="14"/>
  <c r="Y226" i="14"/>
  <c r="Y218" i="14"/>
  <c r="Y370" i="14"/>
  <c r="Y320" i="14"/>
  <c r="Y81" i="14"/>
  <c r="Y504" i="14"/>
  <c r="Y9" i="14"/>
  <c r="Y455" i="14"/>
  <c r="Y272" i="14"/>
  <c r="Y446" i="14"/>
  <c r="Y381" i="14"/>
  <c r="Y223" i="14"/>
  <c r="Y80" i="14"/>
  <c r="Y119" i="14"/>
  <c r="Y517" i="14"/>
  <c r="Y397" i="14"/>
  <c r="Y566" i="14"/>
  <c r="Y533" i="14"/>
  <c r="Y103" i="14"/>
  <c r="Y453" i="14"/>
  <c r="Y174" i="14"/>
  <c r="Y444" i="14"/>
  <c r="Y412" i="14"/>
  <c r="Y196" i="14"/>
  <c r="Y165" i="14"/>
  <c r="Y526" i="14"/>
  <c r="Y267" i="14"/>
  <c r="Y357" i="14"/>
  <c r="Y132" i="14"/>
  <c r="Y69" i="14"/>
  <c r="Y244" i="14"/>
  <c r="Y523" i="14"/>
  <c r="Y37" i="14"/>
  <c r="Y77" i="14"/>
  <c r="Y427" i="14"/>
  <c r="Y115" i="14"/>
  <c r="Y323" i="14"/>
  <c r="Y283" i="14"/>
  <c r="Y10" i="14"/>
  <c r="Y18" i="14"/>
  <c r="Y353" i="14"/>
  <c r="Y172" i="14"/>
  <c r="Y275" i="14"/>
  <c r="Y410" i="14"/>
  <c r="Y234" i="14"/>
  <c r="Y377" i="14"/>
  <c r="Y38" i="14"/>
  <c r="Y518" i="14"/>
  <c r="Y236" i="14"/>
  <c r="Y253" i="14"/>
  <c r="Y205" i="14"/>
  <c r="Y108" i="14"/>
  <c r="Y122" i="14"/>
  <c r="Y569" i="14"/>
  <c r="Y537" i="14"/>
  <c r="Y120" i="14"/>
  <c r="Y185" i="14"/>
  <c r="Y214" i="14"/>
  <c r="Y480" i="14"/>
  <c r="Y305" i="14"/>
  <c r="Y245" i="14"/>
  <c r="Y543" i="14"/>
  <c r="Y274" i="14"/>
  <c r="Y441" i="14"/>
  <c r="Y60" i="14"/>
  <c r="Y86" i="14"/>
  <c r="Y180" i="14"/>
  <c r="Y149" i="14"/>
  <c r="Y317" i="14"/>
  <c r="Y146" i="14"/>
  <c r="Y352" i="14"/>
  <c r="Y61" i="14"/>
  <c r="Y505" i="14"/>
  <c r="Y388" i="14"/>
  <c r="Y467" i="14"/>
  <c r="Y483" i="14"/>
  <c r="Y438" i="14"/>
  <c r="Y456" i="14"/>
  <c r="Y16" i="14"/>
  <c r="Y298" i="14"/>
  <c r="Y414" i="14"/>
  <c r="Y450" i="14"/>
  <c r="Y97" i="14"/>
  <c r="Y258" i="14"/>
  <c r="Y87" i="14"/>
  <c r="Y262" i="14"/>
  <c r="Y287" i="14"/>
  <c r="Y525" i="14"/>
  <c r="Y502" i="14"/>
  <c r="Y434" i="14"/>
  <c r="Y519" i="14"/>
  <c r="Y62" i="14"/>
  <c r="Y351" i="14"/>
  <c r="Y417" i="14"/>
  <c r="Y520" i="14"/>
  <c r="Y152" i="14"/>
  <c r="Y85" i="14"/>
  <c r="Y230" i="14"/>
  <c r="Y335" i="14"/>
  <c r="Y150" i="14"/>
  <c r="Y514" i="14"/>
  <c r="Y281" i="14"/>
  <c r="Y34" i="14"/>
  <c r="Y555" i="14"/>
  <c r="Y395" i="14"/>
  <c r="Y459" i="14"/>
  <c r="Y440" i="14"/>
  <c r="Y429" i="14"/>
  <c r="Y282" i="14"/>
  <c r="Y46" i="14"/>
  <c r="Y372" i="14"/>
  <c r="Y136" i="14"/>
  <c r="Y554" i="14"/>
  <c r="Y347" i="14"/>
  <c r="Y210" i="14"/>
  <c r="Y138" i="14"/>
  <c r="Y72" i="14"/>
  <c r="Y536" i="14"/>
  <c r="Y206" i="14"/>
  <c r="Y511" i="14"/>
  <c r="Y201" i="14"/>
  <c r="Y421" i="14"/>
  <c r="Y470" i="14"/>
  <c r="Y469" i="14"/>
  <c r="Y541" i="14"/>
  <c r="Y404" i="14"/>
  <c r="Y308" i="14"/>
  <c r="Y315" i="14"/>
  <c r="Y273" i="14"/>
  <c r="Y385" i="14"/>
  <c r="Y310" i="14"/>
  <c r="Y289" i="14"/>
  <c r="Y539" i="14"/>
  <c r="Y284" i="14"/>
  <c r="Y430" i="14"/>
  <c r="Y540" i="14"/>
  <c r="Y48" i="14"/>
  <c r="Y343" i="14"/>
  <c r="Y211" i="14"/>
  <c r="Y348" i="14"/>
  <c r="Y318" i="14"/>
  <c r="Y529" i="14"/>
  <c r="Y24" i="14"/>
  <c r="Y198" i="14"/>
  <c r="Y68" i="14"/>
  <c r="Y445" i="14"/>
  <c r="Y20" i="14"/>
  <c r="Y207" i="14"/>
  <c r="Y544" i="14"/>
  <c r="Y104" i="14"/>
  <c r="Y217" i="14"/>
  <c r="Y513" i="14"/>
  <c r="Y162" i="14"/>
  <c r="Y552" i="14"/>
  <c r="Y369" i="14"/>
  <c r="Y495" i="14"/>
  <c r="Y167" i="14"/>
  <c r="Y302" i="14"/>
  <c r="Y299" i="14"/>
  <c r="Y260" i="14"/>
  <c r="Y141" i="14"/>
  <c r="Y309" i="14"/>
  <c r="Y549" i="14"/>
  <c r="Y191" i="14"/>
  <c r="Y472" i="14"/>
  <c r="Y474" i="14"/>
  <c r="Y538" i="14"/>
  <c r="Y130" i="14"/>
  <c r="Y462" i="14"/>
  <c r="Y161" i="14"/>
  <c r="Y493" i="14"/>
  <c r="Y487" i="14"/>
  <c r="Y521" i="14"/>
  <c r="Y96" i="14"/>
  <c r="Y364" i="14"/>
  <c r="Y242" i="14"/>
  <c r="Y158" i="14"/>
  <c r="Y291" i="14"/>
  <c r="Y425" i="14"/>
  <c r="Y52" i="14"/>
  <c r="Y380" i="14"/>
  <c r="Y498" i="14"/>
  <c r="Y249" i="14"/>
  <c r="Y437" i="14"/>
  <c r="Y329" i="14"/>
  <c r="Y186" i="14"/>
  <c r="Y401" i="14"/>
  <c r="Y484" i="14"/>
  <c r="Y553" i="14"/>
  <c r="Y448" i="14"/>
  <c r="Y530" i="14"/>
  <c r="Y402" i="14"/>
  <c r="Y295" i="14"/>
  <c r="Y337" i="14"/>
  <c r="Y250" i="14"/>
  <c r="Y8" i="14"/>
  <c r="Y416" i="14"/>
  <c r="Y311" i="14"/>
  <c r="Y496" i="14"/>
  <c r="Y199" i="14"/>
  <c r="Y345" i="14"/>
  <c r="Y458" i="14"/>
  <c r="Y313" i="14"/>
  <c r="Y447" i="14"/>
  <c r="Y178" i="14"/>
  <c r="Y512" i="14"/>
  <c r="Y66" i="14"/>
  <c r="Y209" i="14"/>
  <c r="Y349" i="14"/>
  <c r="Y261" i="14"/>
  <c r="Y325" i="14"/>
  <c r="Y118" i="14"/>
  <c r="Y279" i="14"/>
  <c r="Y386" i="14"/>
  <c r="Y361" i="14"/>
  <c r="Y203" i="14"/>
  <c r="Y204" i="14"/>
  <c r="Y76" i="14"/>
  <c r="Y565" i="14"/>
  <c r="Y451" i="14"/>
  <c r="Y407" i="14"/>
  <c r="Y479" i="14"/>
  <c r="Y233" i="14"/>
  <c r="Y344" i="14"/>
  <c r="Y338" i="14"/>
  <c r="Y297" i="14"/>
  <c r="Y481" i="14"/>
  <c r="Y354" i="14"/>
  <c r="Y98" i="14"/>
  <c r="Y296" i="14"/>
  <c r="Y328" i="14"/>
  <c r="Y137" i="14"/>
  <c r="Y285" i="14"/>
  <c r="Y259" i="14"/>
  <c r="Y237" i="14"/>
  <c r="Y227" i="14"/>
  <c r="Y322" i="14"/>
  <c r="Y110" i="14"/>
  <c r="Y424" i="14"/>
  <c r="Y312" i="14"/>
  <c r="Y106" i="14"/>
  <c r="Y193" i="14"/>
  <c r="Y74" i="14"/>
  <c r="Y542" i="14"/>
  <c r="Y129" i="14"/>
  <c r="Y419" i="14"/>
  <c r="Y406" i="14"/>
  <c r="Y391" i="14"/>
  <c r="Y208" i="14"/>
  <c r="Y40" i="14"/>
  <c r="Y460" i="14"/>
  <c r="Y114" i="14"/>
  <c r="Y454" i="14"/>
  <c r="Y564" i="14"/>
  <c r="Y33" i="14"/>
  <c r="Y50" i="14"/>
  <c r="Y64" i="14"/>
  <c r="Y551" i="14"/>
  <c r="Y509" i="14"/>
  <c r="Y506" i="14"/>
  <c r="Y561" i="14"/>
  <c r="Y25" i="14"/>
  <c r="Y41" i="14"/>
  <c r="Y527" i="14"/>
  <c r="Y464" i="14"/>
  <c r="Y390" i="14"/>
  <c r="Y516" i="14"/>
  <c r="Y11" i="14"/>
  <c r="Y515" i="14"/>
  <c r="Y83" i="14"/>
  <c r="Y194" i="14"/>
  <c r="Y567" i="14"/>
  <c r="Y264" i="14"/>
  <c r="Y394" i="14"/>
  <c r="Y457" i="14"/>
  <c r="Y200" i="14"/>
  <c r="Y154" i="14"/>
  <c r="Y497" i="14"/>
  <c r="Y30" i="14"/>
  <c r="Y176" i="14"/>
  <c r="Y568" i="14"/>
  <c r="Y405" i="14"/>
  <c r="Y238" i="14"/>
  <c r="Y433" i="14"/>
  <c r="Y57" i="14"/>
  <c r="Y225" i="14"/>
  <c r="Y482" i="14"/>
  <c r="Y160" i="14"/>
  <c r="Y461" i="14"/>
  <c r="Y392" i="14"/>
  <c r="Y241" i="14"/>
  <c r="Y524" i="14"/>
  <c r="Y181" i="14"/>
  <c r="Y22" i="14"/>
  <c r="Y248" i="14"/>
  <c r="Y89" i="14"/>
  <c r="Y463" i="14"/>
  <c r="Y216" i="14"/>
  <c r="Y23" i="14"/>
  <c r="Y32" i="14"/>
  <c r="Y95" i="14"/>
  <c r="Y366" i="14"/>
  <c r="Y142" i="14"/>
  <c r="Y371" i="14"/>
  <c r="Y252" i="14"/>
  <c r="S496" i="13"/>
  <c r="T496" i="13" s="1"/>
  <c r="N496" i="13"/>
  <c r="O496" i="13" s="1"/>
  <c r="N25" i="13"/>
  <c r="O25" i="13" s="1"/>
  <c r="S25" i="13"/>
  <c r="T25" i="13" s="1"/>
  <c r="S120" i="13"/>
  <c r="T120" i="13" s="1"/>
  <c r="N120" i="13"/>
  <c r="O120" i="13" s="1"/>
  <c r="S114" i="13"/>
  <c r="T114" i="13" s="1"/>
  <c r="N114" i="13"/>
  <c r="O114" i="13" s="1"/>
  <c r="S95" i="13" l="1"/>
  <c r="T95" i="13" s="1"/>
  <c r="S411" i="13"/>
  <c r="T411" i="13" s="1"/>
  <c r="N411" i="13"/>
  <c r="O411" i="13" s="1"/>
  <c r="S177" i="13"/>
  <c r="T177" i="13" s="1"/>
  <c r="S361" i="13"/>
  <c r="T361" i="13" s="1"/>
  <c r="S472" i="13"/>
  <c r="T472" i="13" s="1"/>
  <c r="S187" i="13"/>
  <c r="T187" i="13" s="1"/>
  <c r="S295" i="13"/>
  <c r="T295" i="13" s="1"/>
  <c r="N472" i="13"/>
  <c r="O472" i="13" s="1"/>
  <c r="N518" i="13"/>
  <c r="O518" i="13" s="1"/>
  <c r="N187" i="13"/>
  <c r="O187" i="13" s="1"/>
  <c r="N555" i="13"/>
  <c r="O555" i="13" s="1"/>
  <c r="S569" i="13"/>
  <c r="T569" i="13" s="1"/>
  <c r="S414" i="13"/>
  <c r="T414" i="13" s="1"/>
  <c r="S509" i="13"/>
  <c r="T509" i="13" s="1"/>
  <c r="N509" i="13"/>
  <c r="O509" i="13" s="1"/>
  <c r="S518" i="13"/>
  <c r="T518" i="13" s="1"/>
  <c r="S192" i="13"/>
  <c r="T192" i="13" s="1"/>
  <c r="S42" i="13"/>
  <c r="T42" i="13" s="1"/>
  <c r="S555" i="13"/>
  <c r="T555" i="13" s="1"/>
  <c r="S485" i="13"/>
  <c r="T485" i="13" s="1"/>
  <c r="S507" i="13"/>
  <c r="T507" i="13" s="1"/>
  <c r="S145" i="13"/>
  <c r="T145" i="13" s="1"/>
  <c r="S450" i="13"/>
  <c r="T450" i="13" s="1"/>
  <c r="S147" i="13"/>
  <c r="T147" i="13" s="1"/>
  <c r="N295" i="13"/>
  <c r="O295" i="13" s="1"/>
  <c r="N569" i="13"/>
  <c r="O569" i="13" s="1"/>
  <c r="N361" i="13"/>
  <c r="O361" i="13" s="1"/>
  <c r="S36" i="13"/>
  <c r="T36" i="13" s="1"/>
  <c r="S176" i="13"/>
  <c r="T176" i="13" s="1"/>
  <c r="S456" i="13"/>
  <c r="T456" i="13" s="1"/>
  <c r="S478" i="13"/>
  <c r="T478" i="13" s="1"/>
  <c r="S252" i="13"/>
  <c r="T252" i="13" s="1"/>
  <c r="N553" i="13"/>
  <c r="O553" i="13" s="1"/>
  <c r="S553" i="13"/>
  <c r="T553" i="13" s="1"/>
  <c r="S259" i="13"/>
  <c r="T259" i="13" s="1"/>
  <c r="N259" i="13"/>
  <c r="O259" i="13" s="1"/>
  <c r="N465" i="13"/>
  <c r="O465" i="13" s="1"/>
  <c r="N450" i="13" l="1"/>
  <c r="O450" i="13" s="1"/>
  <c r="N529" i="13"/>
  <c r="O529" i="13" s="1"/>
  <c r="N95" i="13"/>
  <c r="O95" i="13" s="1"/>
  <c r="N506" i="13"/>
  <c r="O506" i="13" s="1"/>
  <c r="N48" i="13"/>
  <c r="O48" i="13" s="1"/>
  <c r="S506" i="13"/>
  <c r="T506" i="13" s="1"/>
  <c r="S479" i="13"/>
  <c r="T479" i="13" s="1"/>
  <c r="N479" i="13"/>
  <c r="O479" i="13" s="1"/>
  <c r="S529" i="13"/>
  <c r="T529" i="13" s="1"/>
  <c r="S48" i="13"/>
  <c r="T48" i="13" s="1"/>
  <c r="N507" i="13"/>
  <c r="O507" i="13" s="1"/>
  <c r="N177" i="13"/>
  <c r="O177" i="13" s="1"/>
  <c r="N36" i="13"/>
  <c r="O36" i="13" s="1"/>
  <c r="S465" i="13"/>
  <c r="T465" i="13" s="1"/>
  <c r="N147" i="13"/>
  <c r="O147" i="13" s="1"/>
  <c r="N192" i="13"/>
  <c r="O192" i="13" s="1"/>
  <c r="N42" i="13"/>
  <c r="O42" i="13" s="1"/>
  <c r="N40" i="13"/>
  <c r="O40" i="13" s="1"/>
  <c r="S40" i="13"/>
  <c r="T40" i="13" s="1"/>
  <c r="N414" i="13"/>
  <c r="O414" i="13" s="1"/>
  <c r="N485" i="13"/>
  <c r="O485" i="13" s="1"/>
  <c r="S11" i="13"/>
  <c r="T11" i="13" s="1"/>
  <c r="N11" i="13"/>
  <c r="O11" i="13" s="1"/>
  <c r="S23" i="13"/>
  <c r="T23" i="13" s="1"/>
  <c r="N23" i="13"/>
  <c r="O23" i="13" s="1"/>
  <c r="N396" i="13"/>
  <c r="O396" i="13" s="1"/>
  <c r="S396" i="13"/>
  <c r="T396" i="13" s="1"/>
  <c r="S70" i="13"/>
  <c r="T70" i="13" s="1"/>
  <c r="N70" i="13"/>
  <c r="O70" i="13" s="1"/>
  <c r="N140" i="13"/>
  <c r="O140" i="13" s="1"/>
  <c r="S140" i="13"/>
  <c r="T140" i="13" s="1"/>
  <c r="N55" i="13"/>
  <c r="O55" i="13" s="1"/>
  <c r="S551" i="13"/>
  <c r="T551" i="13" s="1"/>
  <c r="N551" i="13"/>
  <c r="O551" i="13" s="1"/>
  <c r="S170" i="13"/>
  <c r="T170" i="13" s="1"/>
  <c r="N170" i="13"/>
  <c r="O170" i="13" s="1"/>
  <c r="S197" i="13"/>
  <c r="T197" i="13" s="1"/>
  <c r="N197" i="13"/>
  <c r="O197" i="13" s="1"/>
  <c r="S83" i="13"/>
  <c r="T83" i="13" s="1"/>
  <c r="N83" i="13"/>
  <c r="O83" i="13" s="1"/>
  <c r="S393" i="13"/>
  <c r="T393" i="13" s="1"/>
  <c r="N393" i="13"/>
  <c r="O393" i="13" s="1"/>
  <c r="S236" i="13"/>
  <c r="T236" i="13" s="1"/>
  <c r="N236" i="13"/>
  <c r="O236" i="13" s="1"/>
  <c r="S233" i="13"/>
  <c r="T233" i="13" s="1"/>
  <c r="N233" i="13"/>
  <c r="O233" i="13" s="1"/>
  <c r="S222" i="13"/>
  <c r="T222" i="13" s="1"/>
  <c r="N222" i="13"/>
  <c r="O222" i="13" s="1"/>
  <c r="S144" i="13"/>
  <c r="T144" i="13" s="1"/>
  <c r="N144" i="13"/>
  <c r="O144" i="13" s="1"/>
  <c r="S343" i="13"/>
  <c r="T343" i="13" s="1"/>
  <c r="N343" i="13"/>
  <c r="O343" i="13" s="1"/>
  <c r="S493" i="13"/>
  <c r="T493" i="13" s="1"/>
  <c r="N493" i="13"/>
  <c r="O493" i="13" s="1"/>
  <c r="N429" i="13"/>
  <c r="O429" i="13" s="1"/>
  <c r="S429" i="13"/>
  <c r="T429" i="13" s="1"/>
  <c r="S510" i="13"/>
  <c r="T510" i="13" s="1"/>
  <c r="N510" i="13"/>
  <c r="O510" i="13" s="1"/>
  <c r="S155" i="13"/>
  <c r="T155" i="13" s="1"/>
  <c r="N155" i="13"/>
  <c r="O155" i="13" s="1"/>
  <c r="S446" i="13"/>
  <c r="T446" i="13" s="1"/>
  <c r="N446" i="13"/>
  <c r="O446" i="13" s="1"/>
  <c r="S268" i="13"/>
  <c r="T268" i="13" s="1"/>
  <c r="N268" i="13"/>
  <c r="O268" i="13" s="1"/>
  <c r="N419" i="13"/>
  <c r="O419" i="13" s="1"/>
  <c r="S419" i="13"/>
  <c r="T419" i="13" s="1"/>
  <c r="N383" i="13"/>
  <c r="O383" i="13" s="1"/>
  <c r="S383" i="13"/>
  <c r="T383" i="13" s="1"/>
  <c r="S326" i="13"/>
  <c r="T326" i="13" s="1"/>
  <c r="N326" i="13"/>
  <c r="O326" i="13" s="1"/>
  <c r="S33" i="13"/>
  <c r="T33" i="13" s="1"/>
  <c r="N33" i="13"/>
  <c r="O33" i="13" s="1"/>
  <c r="N14" i="13"/>
  <c r="O14" i="13" s="1"/>
  <c r="S14" i="13"/>
  <c r="T14" i="13" s="1"/>
  <c r="S296" i="13"/>
  <c r="T296" i="13" s="1"/>
  <c r="N296" i="13"/>
  <c r="O296" i="13" s="1"/>
  <c r="S113" i="13"/>
  <c r="T113" i="13" s="1"/>
  <c r="N113" i="13"/>
  <c r="O113" i="13" s="1"/>
  <c r="N169" i="13"/>
  <c r="O169" i="13" s="1"/>
  <c r="S169" i="13"/>
  <c r="T169" i="13" s="1"/>
  <c r="S58" i="13"/>
  <c r="T58" i="13" s="1"/>
  <c r="N58" i="13"/>
  <c r="O58" i="13" s="1"/>
  <c r="S410" i="13"/>
  <c r="T410" i="13" s="1"/>
  <c r="N410" i="13"/>
  <c r="O410" i="13" s="1"/>
  <c r="S309" i="13"/>
  <c r="T309" i="13" s="1"/>
  <c r="N309" i="13"/>
  <c r="O309" i="13" s="1"/>
  <c r="N128" i="13"/>
  <c r="O128" i="13" s="1"/>
  <c r="S466" i="13"/>
  <c r="T466" i="13" s="1"/>
  <c r="N466" i="13"/>
  <c r="O466" i="13" s="1"/>
  <c r="S203" i="13"/>
  <c r="T203" i="13" s="1"/>
  <c r="N203" i="13"/>
  <c r="O203" i="13" s="1"/>
  <c r="N492" i="13"/>
  <c r="O492" i="13" s="1"/>
  <c r="N142" i="13"/>
  <c r="O142" i="13" s="1"/>
  <c r="S142" i="13"/>
  <c r="T142" i="13" s="1"/>
  <c r="S91" i="13"/>
  <c r="T91" i="13" s="1"/>
  <c r="N91" i="13"/>
  <c r="O91" i="13" s="1"/>
  <c r="S385" i="13"/>
  <c r="T385" i="13" s="1"/>
  <c r="N385" i="13"/>
  <c r="O385" i="13" s="1"/>
  <c r="S162" i="13"/>
  <c r="T162" i="13" s="1"/>
  <c r="N162" i="13"/>
  <c r="O162" i="13" s="1"/>
  <c r="S10" i="13"/>
  <c r="T10" i="13" s="1"/>
  <c r="N10" i="13"/>
  <c r="O10" i="13" s="1"/>
  <c r="S280" i="13"/>
  <c r="T280" i="13" s="1"/>
  <c r="N280" i="13"/>
  <c r="O280" i="13" s="1"/>
  <c r="N237" i="13"/>
  <c r="O237" i="13" s="1"/>
  <c r="S237" i="13"/>
  <c r="T237" i="13" s="1"/>
  <c r="N538" i="13"/>
  <c r="O538" i="13" s="1"/>
  <c r="S538" i="13"/>
  <c r="T538" i="13" s="1"/>
  <c r="N146" i="13"/>
  <c r="O146" i="13" s="1"/>
  <c r="S146" i="13"/>
  <c r="T146" i="13" s="1"/>
  <c r="S179" i="13"/>
  <c r="T179" i="13" s="1"/>
  <c r="N179" i="13"/>
  <c r="O179" i="13" s="1"/>
  <c r="S206" i="13"/>
  <c r="T206" i="13" s="1"/>
  <c r="N206" i="13"/>
  <c r="O206" i="13" s="1"/>
  <c r="N378" i="13"/>
  <c r="O378" i="13" s="1"/>
  <c r="N161" i="13"/>
  <c r="O161" i="13" s="1"/>
  <c r="S161" i="13"/>
  <c r="T161" i="13" s="1"/>
  <c r="S346" i="13"/>
  <c r="T346" i="13" s="1"/>
  <c r="N346" i="13"/>
  <c r="O346" i="13" s="1"/>
  <c r="N245" i="13"/>
  <c r="O245" i="13" s="1"/>
  <c r="S245" i="13"/>
  <c r="T245" i="13" s="1"/>
  <c r="N321" i="13"/>
  <c r="O321" i="13" s="1"/>
  <c r="S321" i="13"/>
  <c r="T321" i="13" s="1"/>
  <c r="S416" i="13"/>
  <c r="T416" i="13" s="1"/>
  <c r="N416" i="13"/>
  <c r="O416" i="13" s="1"/>
  <c r="N9" i="13"/>
  <c r="O9" i="13" s="1"/>
  <c r="S9" i="13"/>
  <c r="T9" i="13" s="1"/>
  <c r="N29" i="13"/>
  <c r="O29" i="13" s="1"/>
  <c r="S29" i="13"/>
  <c r="T29" i="13" s="1"/>
  <c r="S72" i="13"/>
  <c r="T72" i="13" s="1"/>
  <c r="N72" i="13"/>
  <c r="O72" i="13" s="1"/>
  <c r="N532" i="13"/>
  <c r="O532" i="13" s="1"/>
  <c r="S532" i="13"/>
  <c r="T532" i="13" s="1"/>
  <c r="N68" i="13"/>
  <c r="O68" i="13" s="1"/>
  <c r="S68" i="13"/>
  <c r="T68" i="13" s="1"/>
  <c r="S349" i="13"/>
  <c r="T349" i="13" s="1"/>
  <c r="N349" i="13"/>
  <c r="O349" i="13" s="1"/>
  <c r="S390" i="13"/>
  <c r="T390" i="13" s="1"/>
  <c r="N390" i="13"/>
  <c r="O390" i="13" s="1"/>
  <c r="S156" i="13"/>
  <c r="T156" i="13" s="1"/>
  <c r="N156" i="13"/>
  <c r="O156" i="13" s="1"/>
  <c r="S452" i="13"/>
  <c r="T452" i="13" s="1"/>
  <c r="N452" i="13"/>
  <c r="O452" i="13" s="1"/>
  <c r="S261" i="13"/>
  <c r="T261" i="13" s="1"/>
  <c r="N261" i="13"/>
  <c r="O261" i="13" s="1"/>
  <c r="S536" i="13"/>
  <c r="T536" i="13" s="1"/>
  <c r="N536" i="13"/>
  <c r="O536" i="13" s="1"/>
  <c r="S306" i="13"/>
  <c r="T306" i="13" s="1"/>
  <c r="N306" i="13"/>
  <c r="O306" i="13" s="1"/>
  <c r="S52" i="13"/>
  <c r="T52" i="13" s="1"/>
  <c r="N52" i="13"/>
  <c r="O52" i="13" s="1"/>
  <c r="S100" i="13"/>
  <c r="T100" i="13" s="1"/>
  <c r="N100" i="13"/>
  <c r="O100" i="13" s="1"/>
  <c r="S504" i="13"/>
  <c r="T504" i="13" s="1"/>
  <c r="N504" i="13"/>
  <c r="O504" i="13" s="1"/>
  <c r="N301" i="13"/>
  <c r="O301" i="13" s="1"/>
  <c r="S500" i="13"/>
  <c r="T500" i="13" s="1"/>
  <c r="N500" i="13"/>
  <c r="O500" i="13" s="1"/>
  <c r="S174" i="13"/>
  <c r="T174" i="13" s="1"/>
  <c r="N174" i="13"/>
  <c r="O174" i="13" s="1"/>
  <c r="S327" i="13"/>
  <c r="T327" i="13" s="1"/>
  <c r="N327" i="13"/>
  <c r="O327" i="13" s="1"/>
  <c r="S149" i="13"/>
  <c r="T149" i="13" s="1"/>
  <c r="N117" i="13"/>
  <c r="O117" i="13" s="1"/>
  <c r="S117" i="13"/>
  <c r="T117" i="13" s="1"/>
  <c r="N430" i="13"/>
  <c r="O430" i="13" s="1"/>
  <c r="S430" i="13"/>
  <c r="T430" i="13" s="1"/>
  <c r="S413" i="13"/>
  <c r="T413" i="13" s="1"/>
  <c r="N413" i="13"/>
  <c r="O413" i="13" s="1"/>
  <c r="S399" i="13"/>
  <c r="T399" i="13" s="1"/>
  <c r="N399" i="13"/>
  <c r="O399" i="13" s="1"/>
  <c r="S272" i="13"/>
  <c r="T272" i="13" s="1"/>
  <c r="N272" i="13"/>
  <c r="O272" i="13" s="1"/>
  <c r="S338" i="13"/>
  <c r="T338" i="13" s="1"/>
  <c r="N338" i="13"/>
  <c r="O338" i="13" s="1"/>
  <c r="S180" i="13"/>
  <c r="T180" i="13" s="1"/>
  <c r="N180" i="13"/>
  <c r="O180" i="13" s="1"/>
  <c r="S152" i="13"/>
  <c r="T152" i="13" s="1"/>
  <c r="N152" i="13"/>
  <c r="O152" i="13" s="1"/>
  <c r="S513" i="13"/>
  <c r="T513" i="13" s="1"/>
  <c r="N513" i="13"/>
  <c r="O513" i="13" s="1"/>
  <c r="S528" i="13"/>
  <c r="T528" i="13" s="1"/>
  <c r="N528" i="13"/>
  <c r="O528" i="13" s="1"/>
  <c r="S87" i="13"/>
  <c r="T87" i="13" s="1"/>
  <c r="N87" i="13"/>
  <c r="O87" i="13" s="1"/>
  <c r="S81" i="13"/>
  <c r="T81" i="13" s="1"/>
  <c r="N81" i="13"/>
  <c r="O81" i="13" s="1"/>
  <c r="N305" i="13"/>
  <c r="O305" i="13" s="1"/>
  <c r="S305" i="13"/>
  <c r="T305" i="13" s="1"/>
  <c r="S463" i="13"/>
  <c r="T463" i="13" s="1"/>
  <c r="N463" i="13"/>
  <c r="O463" i="13" s="1"/>
  <c r="S494" i="13"/>
  <c r="T494" i="13" s="1"/>
  <c r="N494" i="13"/>
  <c r="O494" i="13" s="1"/>
  <c r="S49" i="13"/>
  <c r="T49" i="13" s="1"/>
  <c r="N49" i="13"/>
  <c r="O49" i="13" s="1"/>
  <c r="S164" i="13"/>
  <c r="T164" i="13" s="1"/>
  <c r="N164" i="13"/>
  <c r="O164" i="13" s="1"/>
  <c r="S241" i="13"/>
  <c r="T241" i="13" s="1"/>
  <c r="N241" i="13"/>
  <c r="O241" i="13" s="1"/>
  <c r="S412" i="13"/>
  <c r="T412" i="13" s="1"/>
  <c r="N412" i="13"/>
  <c r="O412" i="13" s="1"/>
  <c r="N252" i="13"/>
  <c r="O252" i="13" s="1"/>
  <c r="N166" i="13"/>
  <c r="O166" i="13" s="1"/>
  <c r="S166" i="13"/>
  <c r="T166" i="13" s="1"/>
  <c r="S357" i="13"/>
  <c r="T357" i="13" s="1"/>
  <c r="N357" i="13"/>
  <c r="O357" i="13" s="1"/>
  <c r="S525" i="13"/>
  <c r="T525" i="13" s="1"/>
  <c r="N525" i="13"/>
  <c r="O525" i="13" s="1"/>
  <c r="N319" i="13"/>
  <c r="O319" i="13" s="1"/>
  <c r="S384" i="13"/>
  <c r="T384" i="13" s="1"/>
  <c r="N384" i="13"/>
  <c r="O384" i="13" s="1"/>
  <c r="S193" i="13"/>
  <c r="T193" i="13" s="1"/>
  <c r="N193" i="13"/>
  <c r="O193" i="13" s="1"/>
  <c r="N71" i="13"/>
  <c r="O71" i="13" s="1"/>
  <c r="S71" i="13"/>
  <c r="T71" i="13" s="1"/>
  <c r="S423" i="13"/>
  <c r="T423" i="13" s="1"/>
  <c r="N423" i="13"/>
  <c r="O423" i="13" s="1"/>
  <c r="S451" i="13"/>
  <c r="T451" i="13" s="1"/>
  <c r="N451" i="13"/>
  <c r="O451" i="13" s="1"/>
  <c r="S531" i="13"/>
  <c r="T531" i="13" s="1"/>
  <c r="N531" i="13"/>
  <c r="O531" i="13" s="1"/>
  <c r="S141" i="13"/>
  <c r="T141" i="13" s="1"/>
  <c r="N141" i="13"/>
  <c r="O141" i="13" s="1"/>
  <c r="S254" i="13"/>
  <c r="T254" i="13" s="1"/>
  <c r="N254" i="13"/>
  <c r="O254" i="13" s="1"/>
  <c r="S258" i="13"/>
  <c r="T258" i="13" s="1"/>
  <c r="N258" i="13"/>
  <c r="O258" i="13" s="1"/>
  <c r="S175" i="13"/>
  <c r="T175" i="13" s="1"/>
  <c r="N175" i="13"/>
  <c r="O175" i="13" s="1"/>
  <c r="S535" i="13"/>
  <c r="T535" i="13" s="1"/>
  <c r="N535" i="13"/>
  <c r="O535" i="13" s="1"/>
  <c r="S294" i="13"/>
  <c r="T294" i="13" s="1"/>
  <c r="N294" i="13"/>
  <c r="O294" i="13" s="1"/>
  <c r="S407" i="13"/>
  <c r="T407" i="13" s="1"/>
  <c r="N407" i="13"/>
  <c r="O407" i="13" s="1"/>
  <c r="S35" i="13"/>
  <c r="T35" i="13" s="1"/>
  <c r="N35" i="13"/>
  <c r="O35" i="13" s="1"/>
  <c r="S498" i="13"/>
  <c r="T498" i="13" s="1"/>
  <c r="N498" i="13"/>
  <c r="O498" i="13" s="1"/>
  <c r="S427" i="13"/>
  <c r="T427" i="13" s="1"/>
  <c r="N427" i="13"/>
  <c r="O427" i="13" s="1"/>
  <c r="S208" i="13"/>
  <c r="T208" i="13" s="1"/>
  <c r="N208" i="13"/>
  <c r="O208" i="13" s="1"/>
  <c r="S486" i="13"/>
  <c r="T486" i="13" s="1"/>
  <c r="N486" i="13"/>
  <c r="O486" i="13" s="1"/>
  <c r="S473" i="13"/>
  <c r="T473" i="13" s="1"/>
  <c r="N473" i="13"/>
  <c r="O473" i="13" s="1"/>
  <c r="S20" i="13"/>
  <c r="T20" i="13" s="1"/>
  <c r="N20" i="13"/>
  <c r="O20" i="13" s="1"/>
  <c r="S221" i="13"/>
  <c r="T221" i="13" s="1"/>
  <c r="N221" i="13"/>
  <c r="O221" i="13" s="1"/>
  <c r="N145" i="13"/>
  <c r="O145" i="13" s="1"/>
  <c r="S284" i="13"/>
  <c r="T284" i="13" s="1"/>
  <c r="N284" i="13"/>
  <c r="O284" i="13" s="1"/>
  <c r="S568" i="13"/>
  <c r="T568" i="13" s="1"/>
  <c r="N568" i="13"/>
  <c r="O568" i="13" s="1"/>
  <c r="S118" i="13"/>
  <c r="T118" i="13" s="1"/>
  <c r="N118" i="13"/>
  <c r="O118" i="13" s="1"/>
  <c r="S22" i="13"/>
  <c r="T22" i="13" s="1"/>
  <c r="N22" i="13"/>
  <c r="O22" i="13" s="1"/>
  <c r="N224" i="13"/>
  <c r="O224" i="13" s="1"/>
  <c r="S282" i="13"/>
  <c r="T282" i="13" s="1"/>
  <c r="N282" i="13"/>
  <c r="O282" i="13" s="1"/>
  <c r="N196" i="13"/>
  <c r="O196" i="13" s="1"/>
  <c r="S196" i="13"/>
  <c r="T196" i="13" s="1"/>
  <c r="S299" i="13"/>
  <c r="T299" i="13" s="1"/>
  <c r="N299" i="13"/>
  <c r="O299" i="13" s="1"/>
  <c r="S433" i="13"/>
  <c r="T433" i="13" s="1"/>
  <c r="N433" i="13"/>
  <c r="O433" i="13" s="1"/>
  <c r="S247" i="13"/>
  <c r="T247" i="13" s="1"/>
  <c r="N247" i="13"/>
  <c r="O247" i="13" s="1"/>
  <c r="S181" i="13"/>
  <c r="T181" i="13" s="1"/>
  <c r="N181" i="13"/>
  <c r="O181" i="13" s="1"/>
  <c r="S402" i="13"/>
  <c r="T402" i="13" s="1"/>
  <c r="N402" i="13"/>
  <c r="O402" i="13" s="1"/>
  <c r="S347" i="13"/>
  <c r="T347" i="13" s="1"/>
  <c r="N347" i="13"/>
  <c r="O347" i="13" s="1"/>
  <c r="S217" i="13"/>
  <c r="T217" i="13" s="1"/>
  <c r="N333" i="13"/>
  <c r="O333" i="13" s="1"/>
  <c r="S333" i="13"/>
  <c r="T333" i="13" s="1"/>
  <c r="N371" i="13"/>
  <c r="O371" i="13" s="1"/>
  <c r="S371" i="13"/>
  <c r="T371" i="13" s="1"/>
  <c r="S205" i="13"/>
  <c r="T205" i="13" s="1"/>
  <c r="N205" i="13"/>
  <c r="O205" i="13" s="1"/>
  <c r="S136" i="13"/>
  <c r="T136" i="13" s="1"/>
  <c r="N136" i="13"/>
  <c r="O136" i="13" s="1"/>
  <c r="S143" i="13"/>
  <c r="T143" i="13" s="1"/>
  <c r="N143" i="13"/>
  <c r="O143" i="13" s="1"/>
  <c r="S238" i="13"/>
  <c r="T238" i="13" s="1"/>
  <c r="N238" i="13"/>
  <c r="O238" i="13" s="1"/>
  <c r="S458" i="13"/>
  <c r="T458" i="13" s="1"/>
  <c r="N458" i="13"/>
  <c r="O458" i="13" s="1"/>
  <c r="S77" i="13"/>
  <c r="T77" i="13" s="1"/>
  <c r="N77" i="13"/>
  <c r="O77" i="13" s="1"/>
  <c r="S101" i="13"/>
  <c r="T101" i="13" s="1"/>
  <c r="N101" i="13"/>
  <c r="O101" i="13" s="1"/>
  <c r="S449" i="13"/>
  <c r="T449" i="13" s="1"/>
  <c r="N449" i="13"/>
  <c r="O449" i="13" s="1"/>
  <c r="S270" i="13"/>
  <c r="T270" i="13" s="1"/>
  <c r="N270" i="13"/>
  <c r="O270" i="13" s="1"/>
  <c r="S426" i="13"/>
  <c r="T426" i="13" s="1"/>
  <c r="N426" i="13"/>
  <c r="O426" i="13" s="1"/>
  <c r="N490" i="13"/>
  <c r="O490" i="13" s="1"/>
  <c r="S490" i="13"/>
  <c r="T490" i="13" s="1"/>
  <c r="S543" i="13"/>
  <c r="T543" i="13" s="1"/>
  <c r="N543" i="13"/>
  <c r="O543" i="13" s="1"/>
  <c r="S440" i="13"/>
  <c r="T440" i="13" s="1"/>
  <c r="N440" i="13"/>
  <c r="O440" i="13" s="1"/>
  <c r="S432" i="13"/>
  <c r="T432" i="13" s="1"/>
  <c r="N432" i="13"/>
  <c r="O432" i="13" s="1"/>
  <c r="S27" i="13"/>
  <c r="T27" i="13" s="1"/>
  <c r="N27" i="13"/>
  <c r="O27" i="13" s="1"/>
  <c r="S89" i="13"/>
  <c r="T89" i="13" s="1"/>
  <c r="N89" i="13"/>
  <c r="O89" i="13" s="1"/>
  <c r="S300" i="13"/>
  <c r="T300" i="13" s="1"/>
  <c r="N300" i="13"/>
  <c r="O300" i="13" s="1"/>
  <c r="S240" i="13"/>
  <c r="T240" i="13" s="1"/>
  <c r="N240" i="13"/>
  <c r="O240" i="13" s="1"/>
  <c r="S351" i="13"/>
  <c r="T351" i="13" s="1"/>
  <c r="N351" i="13"/>
  <c r="O351" i="13" s="1"/>
  <c r="N135" i="13"/>
  <c r="O135" i="13" s="1"/>
  <c r="S135" i="13"/>
  <c r="T135" i="13" s="1"/>
  <c r="N336" i="13"/>
  <c r="O336" i="13" s="1"/>
  <c r="S336" i="13"/>
  <c r="T336" i="13" s="1"/>
  <c r="S372" i="13"/>
  <c r="T372" i="13" s="1"/>
  <c r="N372" i="13"/>
  <c r="O372" i="13" s="1"/>
  <c r="S219" i="13"/>
  <c r="T219" i="13" s="1"/>
  <c r="N219" i="13"/>
  <c r="O219" i="13" s="1"/>
  <c r="N79" i="13"/>
  <c r="O79" i="13" s="1"/>
  <c r="S79" i="13"/>
  <c r="T79" i="13" s="1"/>
  <c r="N132" i="13"/>
  <c r="O132" i="13" s="1"/>
  <c r="S132" i="13"/>
  <c r="T132" i="13" s="1"/>
  <c r="S227" i="13"/>
  <c r="T227" i="13" s="1"/>
  <c r="N227" i="13"/>
  <c r="O227" i="13" s="1"/>
  <c r="S499" i="13"/>
  <c r="T499" i="13" s="1"/>
  <c r="N499" i="13"/>
  <c r="O499" i="13" s="1"/>
  <c r="S422" i="13"/>
  <c r="T422" i="13" s="1"/>
  <c r="N422" i="13"/>
  <c r="O422" i="13" s="1"/>
  <c r="S150" i="13"/>
  <c r="T150" i="13" s="1"/>
  <c r="N150" i="13"/>
  <c r="O150" i="13" s="1"/>
  <c r="S119" i="13"/>
  <c r="T119" i="13" s="1"/>
  <c r="N119" i="13"/>
  <c r="O119" i="13" s="1"/>
  <c r="S342" i="13"/>
  <c r="T342" i="13" s="1"/>
  <c r="N342" i="13"/>
  <c r="O342" i="13" s="1"/>
  <c r="S21" i="13"/>
  <c r="T21" i="13" s="1"/>
  <c r="N21" i="13"/>
  <c r="O21" i="13" s="1"/>
  <c r="S122" i="13"/>
  <c r="T122" i="13" s="1"/>
  <c r="N122" i="13"/>
  <c r="O122" i="13" s="1"/>
  <c r="N311" i="13"/>
  <c r="O311" i="13" s="1"/>
  <c r="N328" i="13"/>
  <c r="O328" i="13" s="1"/>
  <c r="S328" i="13"/>
  <c r="T328" i="13" s="1"/>
  <c r="N489" i="13"/>
  <c r="O489" i="13" s="1"/>
  <c r="S489" i="13"/>
  <c r="T489" i="13" s="1"/>
  <c r="S286" i="13"/>
  <c r="T286" i="13" s="1"/>
  <c r="N286" i="13"/>
  <c r="O286" i="13" s="1"/>
  <c r="S65" i="13"/>
  <c r="T65" i="13" s="1"/>
  <c r="N65" i="13"/>
  <c r="O65" i="13" s="1"/>
  <c r="S334" i="13"/>
  <c r="T334" i="13" s="1"/>
  <c r="N334" i="13"/>
  <c r="O334" i="13" s="1"/>
  <c r="S246" i="13"/>
  <c r="T246" i="13" s="1"/>
  <c r="N246" i="13"/>
  <c r="O246" i="13" s="1"/>
  <c r="S115" i="13"/>
  <c r="T115" i="13" s="1"/>
  <c r="N115" i="13"/>
  <c r="O115" i="13" s="1"/>
  <c r="S298" i="13"/>
  <c r="T298" i="13" s="1"/>
  <c r="N298" i="13"/>
  <c r="O298" i="13" s="1"/>
  <c r="S163" i="13"/>
  <c r="T163" i="13" s="1"/>
  <c r="N163" i="13"/>
  <c r="O163" i="13" s="1"/>
  <c r="S540" i="13"/>
  <c r="T540" i="13" s="1"/>
  <c r="N540" i="13"/>
  <c r="O540" i="13" s="1"/>
  <c r="S84" i="13"/>
  <c r="T84" i="13" s="1"/>
  <c r="N84" i="13"/>
  <c r="O84" i="13" s="1"/>
  <c r="S519" i="13"/>
  <c r="T519" i="13" s="1"/>
  <c r="N519" i="13"/>
  <c r="O519" i="13" s="1"/>
  <c r="N176" i="13"/>
  <c r="O176" i="13" s="1"/>
  <c r="S307" i="13"/>
  <c r="T307" i="13" s="1"/>
  <c r="N307" i="13"/>
  <c r="O307" i="13" s="1"/>
  <c r="S106" i="13"/>
  <c r="T106" i="13" s="1"/>
  <c r="N106" i="13"/>
  <c r="O106" i="13" s="1"/>
  <c r="S492" i="13"/>
  <c r="T492" i="13" s="1"/>
  <c r="N341" i="13"/>
  <c r="O341" i="13" s="1"/>
  <c r="S341" i="13"/>
  <c r="T341" i="13" s="1"/>
  <c r="N549" i="13"/>
  <c r="O549" i="13" s="1"/>
  <c r="S549" i="13"/>
  <c r="T549" i="13" s="1"/>
  <c r="N392" i="13"/>
  <c r="O392" i="13" s="1"/>
  <c r="S392" i="13"/>
  <c r="T392" i="13" s="1"/>
  <c r="N201" i="13"/>
  <c r="O201" i="13" s="1"/>
  <c r="N376" i="13"/>
  <c r="O376" i="13" s="1"/>
  <c r="S39" i="13"/>
  <c r="T39" i="13" s="1"/>
  <c r="N39" i="13"/>
  <c r="O39" i="13" s="1"/>
  <c r="N344" i="13"/>
  <c r="O344" i="13" s="1"/>
  <c r="S344" i="13"/>
  <c r="T344" i="13" s="1"/>
  <c r="S420" i="13"/>
  <c r="T420" i="13" s="1"/>
  <c r="N420" i="13"/>
  <c r="O420" i="13" s="1"/>
  <c r="S256" i="13"/>
  <c r="T256" i="13" s="1"/>
  <c r="N256" i="13"/>
  <c r="O256" i="13" s="1"/>
  <c r="S133" i="13"/>
  <c r="T133" i="13" s="1"/>
  <c r="N133" i="13"/>
  <c r="O133" i="13" s="1"/>
  <c r="N228" i="13"/>
  <c r="O228" i="13" s="1"/>
  <c r="S228" i="13"/>
  <c r="T228" i="13" s="1"/>
  <c r="S199" i="13"/>
  <c r="T199" i="13" s="1"/>
  <c r="N199" i="13"/>
  <c r="O199" i="13" s="1"/>
  <c r="N251" i="13"/>
  <c r="O251" i="13" s="1"/>
  <c r="S251" i="13"/>
  <c r="T251" i="13" s="1"/>
  <c r="S204" i="13"/>
  <c r="T204" i="13" s="1"/>
  <c r="N204" i="13"/>
  <c r="O204" i="13" s="1"/>
  <c r="S111" i="13"/>
  <c r="T111" i="13" s="1"/>
  <c r="N111" i="13"/>
  <c r="O111" i="13" s="1"/>
  <c r="S188" i="13"/>
  <c r="T188" i="13" s="1"/>
  <c r="N188" i="13"/>
  <c r="O188" i="13" s="1"/>
  <c r="N455" i="13"/>
  <c r="O455" i="13" s="1"/>
  <c r="S455" i="13"/>
  <c r="T455" i="13" s="1"/>
  <c r="N149" i="13"/>
  <c r="O149" i="13" s="1"/>
  <c r="S428" i="13"/>
  <c r="T428" i="13" s="1"/>
  <c r="N428" i="13"/>
  <c r="O428" i="13" s="1"/>
  <c r="S54" i="13"/>
  <c r="T54" i="13" s="1"/>
  <c r="N54" i="13"/>
  <c r="O54" i="13" s="1"/>
  <c r="N263" i="13"/>
  <c r="O263" i="13" s="1"/>
  <c r="S263" i="13"/>
  <c r="T263" i="13" s="1"/>
  <c r="N138" i="13"/>
  <c r="O138" i="13" s="1"/>
  <c r="S138" i="13"/>
  <c r="T138" i="13" s="1"/>
  <c r="N332" i="13"/>
  <c r="O332" i="13" s="1"/>
  <c r="S332" i="13"/>
  <c r="T332" i="13" s="1"/>
  <c r="N234" i="13"/>
  <c r="O234" i="13" s="1"/>
  <c r="S234" i="13"/>
  <c r="T234" i="13" s="1"/>
  <c r="N447" i="13"/>
  <c r="O447" i="13" s="1"/>
  <c r="S447" i="13"/>
  <c r="T447" i="13" s="1"/>
  <c r="S562" i="13"/>
  <c r="T562" i="13" s="1"/>
  <c r="N562" i="13"/>
  <c r="O562" i="13" s="1"/>
  <c r="N517" i="13"/>
  <c r="O517" i="13" s="1"/>
  <c r="S517" i="13"/>
  <c r="T517" i="13" s="1"/>
  <c r="S38" i="13"/>
  <c r="T38" i="13" s="1"/>
  <c r="N38" i="13"/>
  <c r="O38" i="13" s="1"/>
  <c r="S467" i="13"/>
  <c r="T467" i="13" s="1"/>
  <c r="N467" i="13"/>
  <c r="O467" i="13" s="1"/>
  <c r="S403" i="13"/>
  <c r="T403" i="13" s="1"/>
  <c r="N403" i="13"/>
  <c r="O403" i="13" s="1"/>
  <c r="S279" i="13"/>
  <c r="T279" i="13" s="1"/>
  <c r="N279" i="13"/>
  <c r="O279" i="13" s="1"/>
  <c r="S137" i="13"/>
  <c r="T137" i="13" s="1"/>
  <c r="N137" i="13"/>
  <c r="O137" i="13" s="1"/>
  <c r="S249" i="13"/>
  <c r="T249" i="13" s="1"/>
  <c r="N249" i="13"/>
  <c r="O249" i="13" s="1"/>
  <c r="S537" i="13"/>
  <c r="T537" i="13" s="1"/>
  <c r="N537" i="13"/>
  <c r="O537" i="13" s="1"/>
  <c r="S439" i="13"/>
  <c r="T439" i="13" s="1"/>
  <c r="N439" i="13"/>
  <c r="O439" i="13" s="1"/>
  <c r="S527" i="13"/>
  <c r="T527" i="13" s="1"/>
  <c r="N527" i="13"/>
  <c r="O527" i="13" s="1"/>
  <c r="S366" i="13"/>
  <c r="T366" i="13" s="1"/>
  <c r="N366" i="13"/>
  <c r="O366" i="13" s="1"/>
  <c r="S381" i="13"/>
  <c r="T381" i="13" s="1"/>
  <c r="N381" i="13"/>
  <c r="O381" i="13" s="1"/>
  <c r="S461" i="13"/>
  <c r="T461" i="13" s="1"/>
  <c r="N461" i="13"/>
  <c r="O461" i="13" s="1"/>
  <c r="S421" i="13"/>
  <c r="T421" i="13" s="1"/>
  <c r="N421" i="13"/>
  <c r="O421" i="13" s="1"/>
  <c r="S453" i="13"/>
  <c r="T453" i="13" s="1"/>
  <c r="N453" i="13"/>
  <c r="O453" i="13" s="1"/>
  <c r="S570" i="13"/>
  <c r="T570" i="13" s="1"/>
  <c r="N570" i="13"/>
  <c r="O570" i="13" s="1"/>
  <c r="N30" i="13"/>
  <c r="O30" i="13" s="1"/>
  <c r="S30" i="13"/>
  <c r="T30" i="13" s="1"/>
  <c r="S86" i="13"/>
  <c r="T86" i="13" s="1"/>
  <c r="N86" i="13"/>
  <c r="O86" i="13" s="1"/>
  <c r="S313" i="13"/>
  <c r="T313" i="13" s="1"/>
  <c r="N313" i="13"/>
  <c r="O313" i="13" s="1"/>
  <c r="N151" i="13"/>
  <c r="O151" i="13" s="1"/>
  <c r="S250" i="13"/>
  <c r="T250" i="13" s="1"/>
  <c r="N250" i="13"/>
  <c r="O250" i="13" s="1"/>
  <c r="N109" i="13"/>
  <c r="O109" i="13" s="1"/>
  <c r="S109" i="13"/>
  <c r="T109" i="13" s="1"/>
  <c r="S13" i="13"/>
  <c r="T13" i="13" s="1"/>
  <c r="N13" i="13"/>
  <c r="O13" i="13" s="1"/>
  <c r="S41" i="13"/>
  <c r="T41" i="13" s="1"/>
  <c r="N41" i="13"/>
  <c r="O41" i="13" s="1"/>
  <c r="S558" i="13"/>
  <c r="T558" i="13" s="1"/>
  <c r="N558" i="13"/>
  <c r="O558" i="13" s="1"/>
  <c r="S350" i="13"/>
  <c r="T350" i="13" s="1"/>
  <c r="N350" i="13"/>
  <c r="O350" i="13" s="1"/>
  <c r="N441" i="13"/>
  <c r="O441" i="13" s="1"/>
  <c r="S441" i="13"/>
  <c r="T441" i="13" s="1"/>
  <c r="S563" i="13"/>
  <c r="T563" i="13" s="1"/>
  <c r="N563" i="13"/>
  <c r="O563" i="13" s="1"/>
  <c r="S281" i="13"/>
  <c r="T281" i="13" s="1"/>
  <c r="N281" i="13"/>
  <c r="O281" i="13" s="1"/>
  <c r="N544" i="13"/>
  <c r="O544" i="13" s="1"/>
  <c r="S544" i="13"/>
  <c r="T544" i="13" s="1"/>
  <c r="S355" i="13"/>
  <c r="T355" i="13" s="1"/>
  <c r="N355" i="13"/>
  <c r="O355" i="13" s="1"/>
  <c r="S388" i="13"/>
  <c r="T388" i="13" s="1"/>
  <c r="N388" i="13"/>
  <c r="O388" i="13" s="1"/>
  <c r="N478" i="13"/>
  <c r="O478" i="13" s="1"/>
  <c r="S312" i="13"/>
  <c r="T312" i="13" s="1"/>
  <c r="N312" i="13"/>
  <c r="O312" i="13" s="1"/>
  <c r="N462" i="13"/>
  <c r="O462" i="13" s="1"/>
  <c r="S462" i="13"/>
  <c r="T462" i="13" s="1"/>
  <c r="S408" i="13"/>
  <c r="T408" i="13" s="1"/>
  <c r="N408" i="13"/>
  <c r="O408" i="13" s="1"/>
  <c r="S542" i="13"/>
  <c r="T542" i="13" s="1"/>
  <c r="N542" i="13"/>
  <c r="O542" i="13" s="1"/>
  <c r="S184" i="13"/>
  <c r="T184" i="13" s="1"/>
  <c r="N184" i="13"/>
  <c r="O184" i="13" s="1"/>
  <c r="N265" i="13"/>
  <c r="O265" i="13" s="1"/>
  <c r="S265" i="13"/>
  <c r="T265" i="13" s="1"/>
  <c r="S310" i="13"/>
  <c r="T310" i="13" s="1"/>
  <c r="N310" i="13"/>
  <c r="O310" i="13" s="1"/>
  <c r="S405" i="13"/>
  <c r="T405" i="13" s="1"/>
  <c r="N405" i="13"/>
  <c r="O405" i="13" s="1"/>
  <c r="N370" i="13"/>
  <c r="O370" i="13" s="1"/>
  <c r="S370" i="13"/>
  <c r="T370" i="13" s="1"/>
  <c r="S124" i="13"/>
  <c r="T124" i="13" s="1"/>
  <c r="N124" i="13"/>
  <c r="O124" i="13" s="1"/>
  <c r="S401" i="13"/>
  <c r="T401" i="13" s="1"/>
  <c r="N401" i="13"/>
  <c r="O401" i="13" s="1"/>
  <c r="S73" i="13"/>
  <c r="T73" i="13" s="1"/>
  <c r="N73" i="13"/>
  <c r="O73" i="13" s="1"/>
  <c r="S288" i="13"/>
  <c r="T288" i="13" s="1"/>
  <c r="N288" i="13"/>
  <c r="O288" i="13" s="1"/>
  <c r="N217" i="13"/>
  <c r="O217" i="13" s="1"/>
  <c r="S253" i="13"/>
  <c r="T253" i="13" s="1"/>
  <c r="N253" i="13"/>
  <c r="O253" i="13" s="1"/>
  <c r="N444" i="13"/>
  <c r="O444" i="13" s="1"/>
  <c r="S444" i="13"/>
  <c r="T444" i="13" s="1"/>
  <c r="S200" i="13"/>
  <c r="T200" i="13" s="1"/>
  <c r="N200" i="13"/>
  <c r="O200" i="13" s="1"/>
  <c r="S213" i="13"/>
  <c r="T213" i="13" s="1"/>
  <c r="N213" i="13"/>
  <c r="O213" i="13" s="1"/>
  <c r="S368" i="13"/>
  <c r="T368" i="13" s="1"/>
  <c r="N368" i="13"/>
  <c r="O368" i="13" s="1"/>
  <c r="S183" i="13"/>
  <c r="T183" i="13" s="1"/>
  <c r="N183" i="13"/>
  <c r="O183" i="13" s="1"/>
  <c r="S289" i="13"/>
  <c r="T289" i="13" s="1"/>
  <c r="N289" i="13"/>
  <c r="O289" i="13" s="1"/>
  <c r="N464" i="13"/>
  <c r="O464" i="13" s="1"/>
  <c r="S464" i="13"/>
  <c r="T464" i="13" s="1"/>
  <c r="S129" i="13"/>
  <c r="T129" i="13" s="1"/>
  <c r="N129" i="13"/>
  <c r="O129" i="13" s="1"/>
  <c r="S526" i="13"/>
  <c r="T526" i="13" s="1"/>
  <c r="N526" i="13"/>
  <c r="O526" i="13" s="1"/>
  <c r="S394" i="13"/>
  <c r="T394" i="13" s="1"/>
  <c r="N394" i="13"/>
  <c r="O394" i="13" s="1"/>
  <c r="S395" i="13"/>
  <c r="T395" i="13" s="1"/>
  <c r="N395" i="13"/>
  <c r="O395" i="13" s="1"/>
  <c r="S567" i="13"/>
  <c r="T567" i="13" s="1"/>
  <c r="N567" i="13"/>
  <c r="O567" i="13" s="1"/>
  <c r="S93" i="13"/>
  <c r="T93" i="13" s="1"/>
  <c r="N93" i="13"/>
  <c r="O93" i="13" s="1"/>
  <c r="S78" i="13"/>
  <c r="T78" i="13" s="1"/>
  <c r="N78" i="13"/>
  <c r="O78" i="13" s="1"/>
  <c r="S290" i="13"/>
  <c r="T290" i="13" s="1"/>
  <c r="N290" i="13"/>
  <c r="O290" i="13" s="1"/>
  <c r="S173" i="13"/>
  <c r="T173" i="13" s="1"/>
  <c r="N173" i="13"/>
  <c r="O173" i="13" s="1"/>
  <c r="S317" i="13"/>
  <c r="T317" i="13" s="1"/>
  <c r="N317" i="13"/>
  <c r="O317" i="13" s="1"/>
  <c r="S85" i="13"/>
  <c r="T85" i="13" s="1"/>
  <c r="N85" i="13"/>
  <c r="O85" i="13" s="1"/>
  <c r="S382" i="13"/>
  <c r="T382" i="13" s="1"/>
  <c r="N382" i="13"/>
  <c r="O382" i="13" s="1"/>
  <c r="S190" i="13"/>
  <c r="T190" i="13" s="1"/>
  <c r="N190" i="13"/>
  <c r="O190" i="13" s="1"/>
  <c r="S202" i="13"/>
  <c r="T202" i="13" s="1"/>
  <c r="N202" i="13"/>
  <c r="O202" i="13" s="1"/>
  <c r="S565" i="13"/>
  <c r="T565" i="13" s="1"/>
  <c r="N565" i="13"/>
  <c r="O565" i="13" s="1"/>
  <c r="S530" i="13"/>
  <c r="T530" i="13" s="1"/>
  <c r="N530" i="13"/>
  <c r="O530" i="13" s="1"/>
  <c r="N550" i="13"/>
  <c r="O550" i="13" s="1"/>
  <c r="S550" i="13"/>
  <c r="T550" i="13" s="1"/>
  <c r="N495" i="13"/>
  <c r="O495" i="13" s="1"/>
  <c r="S495" i="13"/>
  <c r="T495" i="13" s="1"/>
  <c r="S15" i="13"/>
  <c r="T15" i="13" s="1"/>
  <c r="N15" i="13"/>
  <c r="O15" i="13" s="1"/>
  <c r="S491" i="13"/>
  <c r="T491" i="13" s="1"/>
  <c r="N491" i="13"/>
  <c r="O491" i="13" s="1"/>
  <c r="S225" i="13"/>
  <c r="T225" i="13" s="1"/>
  <c r="N225" i="13"/>
  <c r="O225" i="13" s="1"/>
  <c r="N476" i="13"/>
  <c r="O476" i="13" s="1"/>
  <c r="S476" i="13"/>
  <c r="T476" i="13" s="1"/>
  <c r="S125" i="13"/>
  <c r="T125" i="13" s="1"/>
  <c r="N125" i="13"/>
  <c r="O125" i="13" s="1"/>
  <c r="S424" i="13"/>
  <c r="T424" i="13" s="1"/>
  <c r="N424" i="13"/>
  <c r="O424" i="13" s="1"/>
  <c r="S153" i="13"/>
  <c r="T153" i="13" s="1"/>
  <c r="N153" i="13"/>
  <c r="O153" i="13" s="1"/>
  <c r="S318" i="13"/>
  <c r="T318" i="13" s="1"/>
  <c r="N318" i="13"/>
  <c r="O318" i="13" s="1"/>
  <c r="S557" i="13"/>
  <c r="T557" i="13" s="1"/>
  <c r="N557" i="13"/>
  <c r="O557" i="13" s="1"/>
  <c r="S522" i="13"/>
  <c r="T522" i="13" s="1"/>
  <c r="N522" i="13"/>
  <c r="O522" i="13" s="1"/>
  <c r="S501" i="13"/>
  <c r="T501" i="13" s="1"/>
  <c r="N501" i="13"/>
  <c r="O501" i="13" s="1"/>
  <c r="S92" i="13"/>
  <c r="T92" i="13" s="1"/>
  <c r="N92" i="13"/>
  <c r="O92" i="13" s="1"/>
  <c r="S194" i="13"/>
  <c r="T194" i="13" s="1"/>
  <c r="N194" i="13"/>
  <c r="O194" i="13" s="1"/>
  <c r="S50" i="13"/>
  <c r="T50" i="13" s="1"/>
  <c r="N50" i="13"/>
  <c r="O50" i="13" s="1"/>
  <c r="S480" i="13"/>
  <c r="T480" i="13" s="1"/>
  <c r="N480" i="13"/>
  <c r="O480" i="13" s="1"/>
  <c r="N220" i="13"/>
  <c r="O220" i="13" s="1"/>
  <c r="S220" i="13"/>
  <c r="T220" i="13" s="1"/>
  <c r="S386" i="13"/>
  <c r="T386" i="13" s="1"/>
  <c r="N386" i="13"/>
  <c r="O386" i="13" s="1"/>
  <c r="S243" i="13"/>
  <c r="T243" i="13" s="1"/>
  <c r="N243" i="13"/>
  <c r="O243" i="13" s="1"/>
  <c r="S359" i="13"/>
  <c r="T359" i="13" s="1"/>
  <c r="N359" i="13"/>
  <c r="O359" i="13" s="1"/>
  <c r="S325" i="13"/>
  <c r="T325" i="13" s="1"/>
  <c r="N325" i="13"/>
  <c r="O325" i="13" s="1"/>
  <c r="S400" i="13"/>
  <c r="T400" i="13" s="1"/>
  <c r="N400" i="13"/>
  <c r="O400" i="13" s="1"/>
  <c r="S322" i="13"/>
  <c r="T322" i="13" s="1"/>
  <c r="N322" i="13"/>
  <c r="O322" i="13" s="1"/>
  <c r="S475" i="13"/>
  <c r="T475" i="13" s="1"/>
  <c r="N475" i="13"/>
  <c r="O475" i="13" s="1"/>
  <c r="N354" i="13"/>
  <c r="O354" i="13" s="1"/>
  <c r="S354" i="13"/>
  <c r="T354" i="13" s="1"/>
  <c r="S566" i="13"/>
  <c r="T566" i="13" s="1"/>
  <c r="N566" i="13"/>
  <c r="O566" i="13" s="1"/>
  <c r="S292" i="13"/>
  <c r="T292" i="13" s="1"/>
  <c r="N292" i="13"/>
  <c r="O292" i="13" s="1"/>
  <c r="S108" i="13"/>
  <c r="T108" i="13" s="1"/>
  <c r="N108" i="13"/>
  <c r="O108" i="13" s="1"/>
  <c r="S283" i="13"/>
  <c r="T283" i="13" s="1"/>
  <c r="N283" i="13"/>
  <c r="O283" i="13" s="1"/>
  <c r="S425" i="13"/>
  <c r="T425" i="13" s="1"/>
  <c r="N425" i="13"/>
  <c r="O425" i="13" s="1"/>
  <c r="S534" i="13"/>
  <c r="T534" i="13" s="1"/>
  <c r="N534" i="13"/>
  <c r="O534" i="13" s="1"/>
  <c r="S367" i="13"/>
  <c r="T367" i="13" s="1"/>
  <c r="N367" i="13"/>
  <c r="O367" i="13" s="1"/>
  <c r="S128" i="13"/>
  <c r="T128" i="13" s="1"/>
  <c r="S348" i="13"/>
  <c r="T348" i="13" s="1"/>
  <c r="N348" i="13"/>
  <c r="O348" i="13" s="1"/>
  <c r="N139" i="13"/>
  <c r="O139" i="13" s="1"/>
  <c r="S139" i="13"/>
  <c r="T139" i="13" s="1"/>
  <c r="S103" i="13"/>
  <c r="T103" i="13" s="1"/>
  <c r="N103" i="13"/>
  <c r="O103" i="13" s="1"/>
  <c r="S311" i="13"/>
  <c r="T311" i="13" s="1"/>
  <c r="S339" i="13"/>
  <c r="T339" i="13" s="1"/>
  <c r="N339" i="13"/>
  <c r="O339" i="13" s="1"/>
  <c r="S460" i="13"/>
  <c r="T460" i="13" s="1"/>
  <c r="N460" i="13"/>
  <c r="O460" i="13" s="1"/>
  <c r="N96" i="13"/>
  <c r="O96" i="13" s="1"/>
  <c r="S235" i="13"/>
  <c r="T235" i="13" s="1"/>
  <c r="N235" i="13"/>
  <c r="O235" i="13" s="1"/>
  <c r="S545" i="13"/>
  <c r="T545" i="13" s="1"/>
  <c r="N545" i="13"/>
  <c r="O545" i="13" s="1"/>
  <c r="S167" i="13"/>
  <c r="T167" i="13" s="1"/>
  <c r="N167" i="13"/>
  <c r="O167" i="13" s="1"/>
  <c r="S552" i="13"/>
  <c r="T552" i="13" s="1"/>
  <c r="N552" i="13"/>
  <c r="O552" i="13" s="1"/>
  <c r="S483" i="13"/>
  <c r="T483" i="13" s="1"/>
  <c r="N483" i="13"/>
  <c r="O483" i="13" s="1"/>
  <c r="N214" i="13"/>
  <c r="O214" i="13" s="1"/>
  <c r="S214" i="13"/>
  <c r="T214" i="13" s="1"/>
  <c r="S377" i="13"/>
  <c r="T377" i="13" s="1"/>
  <c r="N377" i="13"/>
  <c r="O377" i="13" s="1"/>
  <c r="N273" i="13"/>
  <c r="O273" i="13" s="1"/>
  <c r="N56" i="13"/>
  <c r="O56" i="13" s="1"/>
  <c r="S56" i="13"/>
  <c r="T56" i="13" s="1"/>
  <c r="S211" i="13"/>
  <c r="T211" i="13" s="1"/>
  <c r="N211" i="13"/>
  <c r="O211" i="13" s="1"/>
  <c r="S244" i="13"/>
  <c r="T244" i="13" s="1"/>
  <c r="N244" i="13"/>
  <c r="O244" i="13" s="1"/>
  <c r="S98" i="13"/>
  <c r="T98" i="13" s="1"/>
  <c r="N98" i="13"/>
  <c r="O98" i="13" s="1"/>
  <c r="S19" i="13"/>
  <c r="T19" i="13" s="1"/>
  <c r="N19" i="13"/>
  <c r="O19" i="13" s="1"/>
  <c r="S248" i="13"/>
  <c r="T248" i="13" s="1"/>
  <c r="N248" i="13"/>
  <c r="O248" i="13" s="1"/>
  <c r="N468" i="13"/>
  <c r="O468" i="13" s="1"/>
  <c r="S468" i="13"/>
  <c r="T468" i="13" s="1"/>
  <c r="N210" i="13"/>
  <c r="O210" i="13" s="1"/>
  <c r="S210" i="13"/>
  <c r="T210" i="13" s="1"/>
  <c r="N564" i="13"/>
  <c r="O564" i="13" s="1"/>
  <c r="S564" i="13"/>
  <c r="T564" i="13" s="1"/>
  <c r="S391" i="13"/>
  <c r="T391" i="13" s="1"/>
  <c r="N391" i="13"/>
  <c r="O391" i="13" s="1"/>
  <c r="S168" i="13"/>
  <c r="T168" i="13" s="1"/>
  <c r="N168" i="13"/>
  <c r="O168" i="13" s="1"/>
  <c r="S436" i="13"/>
  <c r="T436" i="13" s="1"/>
  <c r="N436" i="13"/>
  <c r="O436" i="13" s="1"/>
  <c r="S365" i="13"/>
  <c r="T365" i="13" s="1"/>
  <c r="N365" i="13"/>
  <c r="O365" i="13" s="1"/>
  <c r="S191" i="13"/>
  <c r="T191" i="13" s="1"/>
  <c r="N191" i="13"/>
  <c r="O191" i="13" s="1"/>
  <c r="S406" i="13"/>
  <c r="T406" i="13" s="1"/>
  <c r="N406" i="13"/>
  <c r="O406" i="13" s="1"/>
  <c r="S302" i="13"/>
  <c r="T302" i="13" s="1"/>
  <c r="N302" i="13"/>
  <c r="O302" i="13" s="1"/>
  <c r="S293" i="13"/>
  <c r="T293" i="13" s="1"/>
  <c r="N293" i="13"/>
  <c r="O293" i="13" s="1"/>
  <c r="S323" i="13"/>
  <c r="T323" i="13" s="1"/>
  <c r="N323" i="13"/>
  <c r="O323" i="13" s="1"/>
  <c r="S330" i="13"/>
  <c r="T330" i="13" s="1"/>
  <c r="N330" i="13"/>
  <c r="O330" i="13" s="1"/>
  <c r="N345" i="13"/>
  <c r="O345" i="13" s="1"/>
  <c r="S345" i="13"/>
  <c r="T345" i="13" s="1"/>
  <c r="S126" i="13"/>
  <c r="T126" i="13" s="1"/>
  <c r="N126" i="13"/>
  <c r="O126" i="13" s="1"/>
  <c r="S275" i="13"/>
  <c r="T275" i="13" s="1"/>
  <c r="N275" i="13"/>
  <c r="O275" i="13" s="1"/>
  <c r="S110" i="13"/>
  <c r="T110" i="13" s="1"/>
  <c r="N110" i="13"/>
  <c r="O110" i="13" s="1"/>
  <c r="S448" i="13"/>
  <c r="T448" i="13" s="1"/>
  <c r="N448" i="13"/>
  <c r="O448" i="13" s="1"/>
  <c r="N271" i="13"/>
  <c r="O271" i="13" s="1"/>
  <c r="N456" i="13"/>
  <c r="O456" i="13" s="1"/>
  <c r="S358" i="13"/>
  <c r="T358" i="13" s="1"/>
  <c r="N358" i="13"/>
  <c r="O358" i="13" s="1"/>
  <c r="S291" i="13"/>
  <c r="T291" i="13" s="1"/>
  <c r="N291" i="13"/>
  <c r="O291" i="13" s="1"/>
  <c r="S231" i="13"/>
  <c r="T231" i="13" s="1"/>
  <c r="N231" i="13"/>
  <c r="O231" i="13" s="1"/>
  <c r="N409" i="13"/>
  <c r="O409" i="13" s="1"/>
  <c r="S409" i="13"/>
  <c r="T409" i="13" s="1"/>
  <c r="N229" i="13"/>
  <c r="O229" i="13" s="1"/>
  <c r="S229" i="13"/>
  <c r="T229" i="13" s="1"/>
  <c r="S232" i="13"/>
  <c r="T232" i="13" s="1"/>
  <c r="N232" i="13"/>
  <c r="O232" i="13" s="1"/>
  <c r="S148" i="13"/>
  <c r="T148" i="13" s="1"/>
  <c r="N148" i="13"/>
  <c r="O148" i="13" s="1"/>
  <c r="S104" i="13"/>
  <c r="T104" i="13" s="1"/>
  <c r="N104" i="13"/>
  <c r="O104" i="13" s="1"/>
  <c r="S539" i="13"/>
  <c r="T539" i="13" s="1"/>
  <c r="N539" i="13"/>
  <c r="O539" i="13" s="1"/>
  <c r="N362" i="13"/>
  <c r="O362" i="13" s="1"/>
  <c r="S362" i="13"/>
  <c r="T362" i="13" s="1"/>
  <c r="N548" i="13"/>
  <c r="O548" i="13" s="1"/>
  <c r="S548" i="13"/>
  <c r="T548" i="13" s="1"/>
  <c r="S8" i="13"/>
  <c r="T8" i="13" s="1"/>
  <c r="N8" i="13"/>
  <c r="O8" i="13" s="1"/>
  <c r="S112" i="13"/>
  <c r="T112" i="13" s="1"/>
  <c r="N112" i="13"/>
  <c r="O112" i="13" s="1"/>
  <c r="S18" i="13"/>
  <c r="T18" i="13" s="1"/>
  <c r="N18" i="13"/>
  <c r="O18" i="13" s="1"/>
  <c r="S178" i="13"/>
  <c r="T178" i="13" s="1"/>
  <c r="N178" i="13"/>
  <c r="O178" i="13" s="1"/>
  <c r="S314" i="13"/>
  <c r="T314" i="13" s="1"/>
  <c r="N314" i="13"/>
  <c r="O314" i="13" s="1"/>
  <c r="S182" i="13"/>
  <c r="T182" i="13" s="1"/>
  <c r="N182" i="13"/>
  <c r="O182" i="13" s="1"/>
  <c r="S154" i="13"/>
  <c r="T154" i="13" s="1"/>
  <c r="N154" i="13"/>
  <c r="O154" i="13" s="1"/>
  <c r="N88" i="13"/>
  <c r="O88" i="13" s="1"/>
  <c r="S88" i="13"/>
  <c r="T88" i="13" s="1"/>
  <c r="S160" i="13"/>
  <c r="T160" i="13" s="1"/>
  <c r="N160" i="13"/>
  <c r="O160" i="13" s="1"/>
  <c r="S541" i="13"/>
  <c r="T541" i="13" s="1"/>
  <c r="N541" i="13"/>
  <c r="O541" i="13" s="1"/>
  <c r="S69" i="13"/>
  <c r="T69" i="13" s="1"/>
  <c r="N69" i="13"/>
  <c r="O69" i="13" s="1"/>
  <c r="S319" i="13"/>
  <c r="T319" i="13" s="1"/>
  <c r="N242" i="13"/>
  <c r="O242" i="13" s="1"/>
  <c r="S242" i="13"/>
  <c r="T242" i="13" s="1"/>
  <c r="S360" i="13"/>
  <c r="T360" i="13" s="1"/>
  <c r="N360" i="13"/>
  <c r="O360" i="13" s="1"/>
  <c r="S335" i="13"/>
  <c r="T335" i="13" s="1"/>
  <c r="N335" i="13"/>
  <c r="O335" i="13" s="1"/>
  <c r="S51" i="13"/>
  <c r="T51" i="13" s="1"/>
  <c r="N51" i="13"/>
  <c r="O51" i="13" s="1"/>
  <c r="S387" i="13"/>
  <c r="T387" i="13" s="1"/>
  <c r="N387" i="13"/>
  <c r="O387" i="13" s="1"/>
  <c r="S415" i="13"/>
  <c r="T415" i="13" s="1"/>
  <c r="N415" i="13"/>
  <c r="O415" i="13" s="1"/>
  <c r="S90" i="13"/>
  <c r="T90" i="13" s="1"/>
  <c r="N90" i="13"/>
  <c r="O90" i="13" s="1"/>
  <c r="S80" i="13"/>
  <c r="T80" i="13" s="1"/>
  <c r="N80" i="13"/>
  <c r="O80" i="13" s="1"/>
  <c r="S459" i="13"/>
  <c r="T459" i="13" s="1"/>
  <c r="N459" i="13"/>
  <c r="O459" i="13" s="1"/>
  <c r="S457" i="13"/>
  <c r="T457" i="13" s="1"/>
  <c r="N457" i="13"/>
  <c r="O457" i="13" s="1"/>
  <c r="N505" i="13"/>
  <c r="O505" i="13" s="1"/>
  <c r="S505" i="13"/>
  <c r="T505" i="13" s="1"/>
  <c r="S470" i="13"/>
  <c r="T470" i="13" s="1"/>
  <c r="N470" i="13"/>
  <c r="O470" i="13" s="1"/>
  <c r="N257" i="13"/>
  <c r="O257" i="13" s="1"/>
  <c r="S257" i="13"/>
  <c r="T257" i="13" s="1"/>
  <c r="N287" i="13"/>
  <c r="O287" i="13" s="1"/>
  <c r="S287" i="13"/>
  <c r="T287" i="13" s="1"/>
  <c r="S185" i="13"/>
  <c r="T185" i="13" s="1"/>
  <c r="N185" i="13"/>
  <c r="O185" i="13" s="1"/>
  <c r="S123" i="13"/>
  <c r="T123" i="13" s="1"/>
  <c r="N123" i="13"/>
  <c r="O123" i="13" s="1"/>
  <c r="S157" i="13"/>
  <c r="T157" i="13" s="1"/>
  <c r="N157" i="13"/>
  <c r="O157" i="13" s="1"/>
  <c r="S554" i="13"/>
  <c r="T554" i="13" s="1"/>
  <c r="N554" i="13"/>
  <c r="O554" i="13" s="1"/>
  <c r="S353" i="13"/>
  <c r="T353" i="13" s="1"/>
  <c r="N353" i="13"/>
  <c r="O353" i="13" s="1"/>
  <c r="S43" i="13"/>
  <c r="T43" i="13" s="1"/>
  <c r="N43" i="13"/>
  <c r="O43" i="13" s="1"/>
  <c r="S264" i="13"/>
  <c r="T264" i="13" s="1"/>
  <c r="N264" i="13"/>
  <c r="O264" i="13" s="1"/>
  <c r="N66" i="13"/>
  <c r="O66" i="13" s="1"/>
  <c r="S66" i="13"/>
  <c r="T66" i="13" s="1"/>
  <c r="N171" i="13"/>
  <c r="O171" i="13" s="1"/>
  <c r="S171" i="13"/>
  <c r="T171" i="13" s="1"/>
  <c r="N34" i="13"/>
  <c r="O34" i="13" s="1"/>
  <c r="S34" i="13"/>
  <c r="T34" i="13" s="1"/>
  <c r="S547" i="13"/>
  <c r="T547" i="13" s="1"/>
  <c r="N547" i="13"/>
  <c r="O547" i="13" s="1"/>
  <c r="S158" i="13"/>
  <c r="T158" i="13" s="1"/>
  <c r="N158" i="13"/>
  <c r="O158" i="13" s="1"/>
  <c r="N63" i="13"/>
  <c r="O63" i="13" s="1"/>
  <c r="S63" i="13"/>
  <c r="T63" i="13" s="1"/>
  <c r="S533" i="13"/>
  <c r="T533" i="13" s="1"/>
  <c r="N533" i="13"/>
  <c r="O533" i="13" s="1"/>
  <c r="S53" i="13"/>
  <c r="T53" i="13" s="1"/>
  <c r="N53" i="13"/>
  <c r="O53" i="13" s="1"/>
  <c r="S356" i="13"/>
  <c r="T356" i="13" s="1"/>
  <c r="N356" i="13"/>
  <c r="O356" i="13" s="1"/>
  <c r="S255" i="13"/>
  <c r="T255" i="13" s="1"/>
  <c r="N255" i="13"/>
  <c r="O255" i="13" s="1"/>
  <c r="S107" i="13"/>
  <c r="T107" i="13" s="1"/>
  <c r="N107" i="13"/>
  <c r="O107" i="13" s="1"/>
  <c r="S380" i="13"/>
  <c r="T380" i="13" s="1"/>
  <c r="N380" i="13"/>
  <c r="O380" i="13" s="1"/>
  <c r="S230" i="13"/>
  <c r="T230" i="13" s="1"/>
  <c r="N230" i="13"/>
  <c r="O230" i="13" s="1"/>
  <c r="S226" i="13"/>
  <c r="T226" i="13" s="1"/>
  <c r="N226" i="13"/>
  <c r="O226" i="13" s="1"/>
  <c r="N546" i="13"/>
  <c r="O546" i="13" s="1"/>
  <c r="S546" i="13"/>
  <c r="T546" i="13" s="1"/>
  <c r="S340" i="13"/>
  <c r="T340" i="13" s="1"/>
  <c r="N340" i="13"/>
  <c r="O340" i="13" s="1"/>
  <c r="S55" i="13"/>
  <c r="T55" i="13" s="1"/>
  <c r="S201" i="13"/>
  <c r="T201" i="13" s="1"/>
  <c r="N223" i="13"/>
  <c r="O223" i="13" s="1"/>
  <c r="S223" i="13"/>
  <c r="T223" i="13" s="1"/>
  <c r="S520" i="13"/>
  <c r="T520" i="13" s="1"/>
  <c r="N520" i="13"/>
  <c r="O520" i="13" s="1"/>
  <c r="S151" i="13"/>
  <c r="T151" i="13" s="1"/>
  <c r="S482" i="13"/>
  <c r="T482" i="13" s="1"/>
  <c r="N482" i="13"/>
  <c r="O482" i="13" s="1"/>
  <c r="S130" i="13"/>
  <c r="T130" i="13" s="1"/>
  <c r="N130" i="13"/>
  <c r="O130" i="13" s="1"/>
  <c r="S105" i="13"/>
  <c r="T105" i="13" s="1"/>
  <c r="N105" i="13"/>
  <c r="O105" i="13" s="1"/>
  <c r="S267" i="13"/>
  <c r="T267" i="13" s="1"/>
  <c r="N267" i="13"/>
  <c r="O267" i="13" s="1"/>
  <c r="S260" i="13"/>
  <c r="T260" i="13" s="1"/>
  <c r="N260" i="13"/>
  <c r="O260" i="13" s="1"/>
  <c r="S369" i="13"/>
  <c r="T369" i="13" s="1"/>
  <c r="N369" i="13"/>
  <c r="O369" i="13" s="1"/>
  <c r="S59" i="13"/>
  <c r="T59" i="13" s="1"/>
  <c r="N59" i="13"/>
  <c r="O59" i="13" s="1"/>
  <c r="S434" i="13"/>
  <c r="T434" i="13" s="1"/>
  <c r="N434" i="13"/>
  <c r="O434" i="13" s="1"/>
  <c r="N266" i="13"/>
  <c r="O266" i="13" s="1"/>
  <c r="S266" i="13"/>
  <c r="T266" i="13" s="1"/>
  <c r="S277" i="13"/>
  <c r="T277" i="13" s="1"/>
  <c r="N277" i="13"/>
  <c r="O277" i="13" s="1"/>
  <c r="S488" i="13"/>
  <c r="T488" i="13" s="1"/>
  <c r="N488" i="13"/>
  <c r="O488" i="13" s="1"/>
  <c r="N24" i="13"/>
  <c r="O24" i="13" s="1"/>
  <c r="S24" i="13"/>
  <c r="T24" i="13" s="1"/>
  <c r="S484" i="13"/>
  <c r="T484" i="13" s="1"/>
  <c r="N484" i="13"/>
  <c r="O484" i="13" s="1"/>
  <c r="S417" i="13"/>
  <c r="T417" i="13" s="1"/>
  <c r="N417" i="13"/>
  <c r="O417" i="13" s="1"/>
  <c r="S337" i="13"/>
  <c r="T337" i="13" s="1"/>
  <c r="N337" i="13"/>
  <c r="O337" i="13" s="1"/>
  <c r="S556" i="13"/>
  <c r="T556" i="13" s="1"/>
  <c r="N556" i="13"/>
  <c r="O556" i="13" s="1"/>
  <c r="S131" i="13"/>
  <c r="T131" i="13" s="1"/>
  <c r="N131" i="13"/>
  <c r="O131" i="13" s="1"/>
  <c r="S515" i="13"/>
  <c r="T515" i="13" s="1"/>
  <c r="N515" i="13"/>
  <c r="O515" i="13" s="1"/>
  <c r="S560" i="13"/>
  <c r="T560" i="13" s="1"/>
  <c r="N560" i="13"/>
  <c r="O560" i="13" s="1"/>
  <c r="S215" i="13"/>
  <c r="T215" i="13" s="1"/>
  <c r="N215" i="13"/>
  <c r="O215" i="13" s="1"/>
  <c r="N102" i="13"/>
  <c r="O102" i="13" s="1"/>
  <c r="S102" i="13"/>
  <c r="T102" i="13" s="1"/>
  <c r="S303" i="13"/>
  <c r="T303" i="13" s="1"/>
  <c r="N303" i="13"/>
  <c r="O303" i="13" s="1"/>
  <c r="S26" i="13"/>
  <c r="T26" i="13" s="1"/>
  <c r="N26" i="13"/>
  <c r="O26" i="13" s="1"/>
  <c r="S474" i="13"/>
  <c r="T474" i="13" s="1"/>
  <c r="N474" i="13"/>
  <c r="O474" i="13" s="1"/>
  <c r="N134" i="13"/>
  <c r="O134" i="13" s="1"/>
  <c r="S134" i="13"/>
  <c r="T134" i="13" s="1"/>
  <c r="N379" i="13"/>
  <c r="O379" i="13" s="1"/>
  <c r="S379" i="13"/>
  <c r="T379" i="13" s="1"/>
  <c r="S443" i="13"/>
  <c r="T443" i="13" s="1"/>
  <c r="N443" i="13"/>
  <c r="O443" i="13" s="1"/>
  <c r="N276" i="13"/>
  <c r="O276" i="13" s="1"/>
  <c r="S276" i="13"/>
  <c r="T276" i="13" s="1"/>
  <c r="S438" i="13"/>
  <c r="T438" i="13" s="1"/>
  <c r="N438" i="13"/>
  <c r="O438" i="13" s="1"/>
  <c r="N67" i="13"/>
  <c r="O67" i="13" s="1"/>
  <c r="S297" i="13"/>
  <c r="T297" i="13" s="1"/>
  <c r="N297" i="13"/>
  <c r="O297" i="13" s="1"/>
  <c r="S301" i="13"/>
  <c r="T301" i="13" s="1"/>
  <c r="S127" i="13"/>
  <c r="T127" i="13" s="1"/>
  <c r="N127" i="13"/>
  <c r="O127" i="13" s="1"/>
  <c r="S445" i="13"/>
  <c r="T445" i="13" s="1"/>
  <c r="N445" i="13"/>
  <c r="O445" i="13" s="1"/>
  <c r="S75" i="13"/>
  <c r="T75" i="13" s="1"/>
  <c r="N75" i="13"/>
  <c r="O75" i="13" s="1"/>
  <c r="S165" i="13"/>
  <c r="T165" i="13" s="1"/>
  <c r="N165" i="13"/>
  <c r="O165" i="13" s="1"/>
  <c r="S212" i="13"/>
  <c r="T212" i="13" s="1"/>
  <c r="N212" i="13"/>
  <c r="O212" i="13" s="1"/>
  <c r="S352" i="13"/>
  <c r="T352" i="13" s="1"/>
  <c r="N352" i="13"/>
  <c r="O352" i="13" s="1"/>
  <c r="S44" i="13"/>
  <c r="T44" i="13" s="1"/>
  <c r="N44" i="13"/>
  <c r="O44" i="13" s="1"/>
  <c r="S172" i="13"/>
  <c r="T172" i="13" s="1"/>
  <c r="N172" i="13"/>
  <c r="O172" i="13" s="1"/>
  <c r="N523" i="13"/>
  <c r="O523" i="13" s="1"/>
  <c r="S502" i="13"/>
  <c r="T502" i="13" s="1"/>
  <c r="N502" i="13"/>
  <c r="O502" i="13" s="1"/>
  <c r="S46" i="13"/>
  <c r="T46" i="13" s="1"/>
  <c r="N46" i="13"/>
  <c r="O46" i="13" s="1"/>
  <c r="S64" i="13"/>
  <c r="T64" i="13" s="1"/>
  <c r="N64" i="13"/>
  <c r="O64" i="13" s="1"/>
  <c r="S514" i="13"/>
  <c r="T514" i="13" s="1"/>
  <c r="N514" i="13"/>
  <c r="O514" i="13" s="1"/>
  <c r="S431" i="13"/>
  <c r="T431" i="13" s="1"/>
  <c r="N431" i="13"/>
  <c r="O431" i="13" s="1"/>
  <c r="N508" i="13"/>
  <c r="O508" i="13" s="1"/>
  <c r="S508" i="13"/>
  <c r="T508" i="13" s="1"/>
  <c r="S74" i="13"/>
  <c r="T74" i="13" s="1"/>
  <c r="N74" i="13"/>
  <c r="O74" i="13" s="1"/>
  <c r="S512" i="13"/>
  <c r="T512" i="13" s="1"/>
  <c r="N512" i="13"/>
  <c r="O512" i="13" s="1"/>
  <c r="S329" i="13"/>
  <c r="T329" i="13" s="1"/>
  <c r="N329" i="13"/>
  <c r="O329" i="13" s="1"/>
  <c r="S304" i="13"/>
  <c r="T304" i="13" s="1"/>
  <c r="N304" i="13"/>
  <c r="O304" i="13" s="1"/>
  <c r="S28" i="13"/>
  <c r="T28" i="13" s="1"/>
  <c r="N28" i="13"/>
  <c r="O28" i="13" s="1"/>
  <c r="N76" i="13"/>
  <c r="O76" i="13" s="1"/>
  <c r="S76" i="13"/>
  <c r="T76" i="13" s="1"/>
  <c r="S524" i="13"/>
  <c r="T524" i="13" s="1"/>
  <c r="N524" i="13"/>
  <c r="O524" i="13" s="1"/>
  <c r="S511" i="13"/>
  <c r="T511" i="13" s="1"/>
  <c r="N511" i="13"/>
  <c r="O511" i="13" s="1"/>
  <c r="S269" i="13"/>
  <c r="T269" i="13" s="1"/>
  <c r="N269" i="13"/>
  <c r="O269" i="13" s="1"/>
  <c r="S315" i="13"/>
  <c r="T315" i="13" s="1"/>
  <c r="N315" i="13"/>
  <c r="O315" i="13" s="1"/>
  <c r="S374" i="13"/>
  <c r="T374" i="13" s="1"/>
  <c r="N374" i="13"/>
  <c r="O374" i="13" s="1"/>
  <c r="S186" i="13"/>
  <c r="T186" i="13" s="1"/>
  <c r="N186" i="13"/>
  <c r="O186" i="13" s="1"/>
  <c r="S285" i="13"/>
  <c r="T285" i="13" s="1"/>
  <c r="N285" i="13"/>
  <c r="O285" i="13" s="1"/>
  <c r="S437" i="13"/>
  <c r="T437" i="13" s="1"/>
  <c r="N437" i="13"/>
  <c r="O437" i="13" s="1"/>
  <c r="S47" i="13"/>
  <c r="T47" i="13" s="1"/>
  <c r="N47" i="13"/>
  <c r="O47" i="13" s="1"/>
  <c r="S116" i="13"/>
  <c r="T116" i="13" s="1"/>
  <c r="N116" i="13"/>
  <c r="O116" i="13" s="1"/>
  <c r="N487" i="13"/>
  <c r="O487" i="13" s="1"/>
  <c r="S487" i="13"/>
  <c r="T487" i="13" s="1"/>
  <c r="S60" i="13"/>
  <c r="T60" i="13" s="1"/>
  <c r="N60" i="13"/>
  <c r="O60" i="13" s="1"/>
  <c r="S61" i="13"/>
  <c r="T61" i="13" s="1"/>
  <c r="N61" i="13"/>
  <c r="O61" i="13" s="1"/>
  <c r="S389" i="13"/>
  <c r="T389" i="13" s="1"/>
  <c r="N389" i="13"/>
  <c r="O389" i="13" s="1"/>
  <c r="S375" i="13"/>
  <c r="T375" i="13" s="1"/>
  <c r="N375" i="13"/>
  <c r="O375" i="13" s="1"/>
  <c r="S442" i="13"/>
  <c r="T442" i="13" s="1"/>
  <c r="N442" i="13"/>
  <c r="O442" i="13" s="1"/>
  <c r="N216" i="13"/>
  <c r="O216" i="13" s="1"/>
  <c r="S216" i="13"/>
  <c r="T216" i="13" s="1"/>
  <c r="S31" i="13"/>
  <c r="T31" i="13" s="1"/>
  <c r="N31" i="13"/>
  <c r="O31" i="13" s="1"/>
  <c r="S521" i="13"/>
  <c r="T521" i="13" s="1"/>
  <c r="N521" i="13"/>
  <c r="O521" i="13" s="1"/>
  <c r="S271" i="13"/>
  <c r="T271" i="13" s="1"/>
  <c r="N320" i="13"/>
  <c r="O320" i="13" s="1"/>
  <c r="S320" i="13"/>
  <c r="T320" i="13" s="1"/>
  <c r="N45" i="13"/>
  <c r="O45" i="13" s="1"/>
  <c r="S45" i="13"/>
  <c r="T45" i="13" s="1"/>
  <c r="S262" i="13"/>
  <c r="T262" i="13" s="1"/>
  <c r="N262" i="13"/>
  <c r="O262" i="13" s="1"/>
  <c r="S12" i="13"/>
  <c r="T12" i="13" s="1"/>
  <c r="N12" i="13"/>
  <c r="O12" i="13" s="1"/>
  <c r="S207" i="13"/>
  <c r="T207" i="13" s="1"/>
  <c r="N207" i="13"/>
  <c r="O207" i="13" s="1"/>
  <c r="S195" i="13"/>
  <c r="T195" i="13" s="1"/>
  <c r="N195" i="13"/>
  <c r="O195" i="13" s="1"/>
  <c r="S62" i="13"/>
  <c r="T62" i="13" s="1"/>
  <c r="N62" i="13"/>
  <c r="O62" i="13" s="1"/>
  <c r="N94" i="13"/>
  <c r="O94" i="13" s="1"/>
  <c r="S94" i="13"/>
  <c r="T94" i="13" s="1"/>
  <c r="S82" i="13"/>
  <c r="T82" i="13" s="1"/>
  <c r="N82" i="13"/>
  <c r="O82" i="13" s="1"/>
  <c r="S397" i="13"/>
  <c r="T397" i="13" s="1"/>
  <c r="N397" i="13"/>
  <c r="O397" i="13" s="1"/>
  <c r="S398" i="13"/>
  <c r="T398" i="13" s="1"/>
  <c r="N398" i="13"/>
  <c r="O398" i="13" s="1"/>
  <c r="S189" i="13"/>
  <c r="T189" i="13" s="1"/>
  <c r="N189" i="13"/>
  <c r="O189" i="13" s="1"/>
  <c r="S559" i="13"/>
  <c r="T559" i="13" s="1"/>
  <c r="N559" i="13"/>
  <c r="O559" i="13" s="1"/>
  <c r="S331" i="13"/>
  <c r="T331" i="13" s="1"/>
  <c r="N331" i="13"/>
  <c r="O331" i="13" s="1"/>
  <c r="S364" i="13"/>
  <c r="T364" i="13" s="1"/>
  <c r="N364" i="13"/>
  <c r="O364" i="13" s="1"/>
  <c r="S198" i="13"/>
  <c r="T198" i="13" s="1"/>
  <c r="N198" i="13"/>
  <c r="O198" i="13" s="1"/>
  <c r="S273" i="13"/>
  <c r="T273" i="13" s="1"/>
  <c r="S471" i="13"/>
  <c r="T471" i="13" s="1"/>
  <c r="N471" i="13"/>
  <c r="O471" i="13" s="1"/>
  <c r="N121" i="13"/>
  <c r="O121" i="13" s="1"/>
  <c r="S121" i="13"/>
  <c r="T121" i="13" s="1"/>
  <c r="S16" i="13"/>
  <c r="T16" i="13" s="1"/>
  <c r="N16" i="13"/>
  <c r="O16" i="13" s="1"/>
  <c r="S454" i="13"/>
  <c r="T454" i="13" s="1"/>
  <c r="N454" i="13"/>
  <c r="O454" i="13" s="1"/>
  <c r="N209" i="13"/>
  <c r="O209" i="13" s="1"/>
  <c r="S209" i="13"/>
  <c r="T209" i="13" s="1"/>
  <c r="S503" i="13"/>
  <c r="T503" i="13" s="1"/>
  <c r="N503" i="13"/>
  <c r="O503" i="13" s="1"/>
  <c r="S99" i="13"/>
  <c r="T99" i="13" s="1"/>
  <c r="N99" i="13"/>
  <c r="O99" i="13" s="1"/>
  <c r="S239" i="13"/>
  <c r="T239" i="13" s="1"/>
  <c r="N239" i="13"/>
  <c r="O239" i="13" s="1"/>
  <c r="S308" i="13"/>
  <c r="T308" i="13" s="1"/>
  <c r="N308" i="13"/>
  <c r="O308" i="13" s="1"/>
  <c r="S435" i="13"/>
  <c r="T435" i="13" s="1"/>
  <c r="N435" i="13"/>
  <c r="O435" i="13" s="1"/>
  <c r="S278" i="13"/>
  <c r="T278" i="13" s="1"/>
  <c r="N278" i="13"/>
  <c r="O278" i="13" s="1"/>
  <c r="N17" i="13"/>
  <c r="O17" i="13" s="1"/>
  <c r="S17" i="13"/>
  <c r="T17" i="13" s="1"/>
  <c r="S497" i="13"/>
  <c r="T497" i="13" s="1"/>
  <c r="N497" i="13"/>
  <c r="O497" i="13" s="1"/>
  <c r="S523" i="13"/>
  <c r="T523" i="13" s="1"/>
  <c r="S96" i="13"/>
  <c r="T96" i="13" s="1"/>
  <c r="S469" i="13"/>
  <c r="T469" i="13" s="1"/>
  <c r="N469" i="13"/>
  <c r="O469" i="13" s="1"/>
  <c r="S376" i="13"/>
  <c r="T376" i="13" s="1"/>
  <c r="S97" i="13"/>
  <c r="T97" i="13" s="1"/>
  <c r="N97" i="13"/>
  <c r="O97" i="13" s="1"/>
  <c r="N37" i="13"/>
  <c r="O37" i="13" s="1"/>
  <c r="S37" i="13"/>
  <c r="T37" i="13" s="1"/>
  <c r="S224" i="13"/>
  <c r="T224" i="13" s="1"/>
  <c r="S404" i="13"/>
  <c r="T404" i="13" s="1"/>
  <c r="N404" i="13"/>
  <c r="O404" i="13" s="1"/>
  <c r="S516" i="13"/>
  <c r="T516" i="13" s="1"/>
  <c r="N516" i="13"/>
  <c r="O516" i="13" s="1"/>
  <c r="S324" i="13"/>
  <c r="T324" i="13" s="1"/>
  <c r="N324" i="13"/>
  <c r="O324" i="13" s="1"/>
  <c r="N363" i="13"/>
  <c r="O363" i="13" s="1"/>
  <c r="S363" i="13"/>
  <c r="T363" i="13" s="1"/>
  <c r="S378" i="13"/>
  <c r="T378" i="13" s="1"/>
  <c r="S561" i="13"/>
  <c r="T561" i="13" s="1"/>
  <c r="N561" i="13"/>
  <c r="O561" i="13" s="1"/>
  <c r="S274" i="13"/>
  <c r="T274" i="13" s="1"/>
  <c r="N274" i="13"/>
  <c r="O274" i="13" s="1"/>
  <c r="S477" i="13"/>
  <c r="T477" i="13" s="1"/>
  <c r="N477" i="13"/>
  <c r="O477" i="13" s="1"/>
  <c r="S67" i="13"/>
  <c r="T67" i="13" s="1"/>
  <c r="S418" i="13"/>
  <c r="T418" i="13" s="1"/>
  <c r="N418" i="13"/>
  <c r="O418" i="13" s="1"/>
  <c r="S481" i="13"/>
  <c r="T481" i="13" s="1"/>
  <c r="N481" i="13"/>
  <c r="O481" i="13" s="1"/>
  <c r="S373" i="13"/>
  <c r="T373" i="13" s="1"/>
  <c r="N373" i="13"/>
  <c r="O373" i="13" s="1"/>
  <c r="S57" i="13"/>
  <c r="T57" i="13" s="1"/>
  <c r="N57" i="13"/>
  <c r="O57" i="13" s="1"/>
  <c r="N32" i="13"/>
  <c r="O32" i="13" s="1"/>
  <c r="S32" i="13"/>
  <c r="T32" i="13" s="1"/>
  <c r="S316" i="13"/>
  <c r="T316" i="13" s="1"/>
  <c r="N316" i="13"/>
  <c r="O316" i="13" s="1"/>
  <c r="S159" i="13"/>
  <c r="T159" i="13" s="1"/>
  <c r="N159" i="13"/>
  <c r="O159" i="13" s="1"/>
  <c r="S218" i="13" l="1"/>
  <c r="T218" i="13" s="1"/>
  <c r="N218" i="13"/>
  <c r="O218" i="13" s="1"/>
  <c r="I76" i="11"/>
  <c r="I77" i="11" s="1"/>
  <c r="J22" i="11"/>
  <c r="J23" i="11" s="1"/>
  <c r="J40" i="11"/>
  <c r="J41" i="11" s="1"/>
  <c r="K40" i="11"/>
  <c r="K41" i="11" s="1"/>
  <c r="H31" i="11"/>
  <c r="H32" i="11" s="1"/>
  <c r="D22" i="11"/>
  <c r="D23" i="11" s="1"/>
  <c r="J31" i="11" l="1"/>
  <c r="J32" i="11" s="1"/>
  <c r="H22" i="11"/>
  <c r="H23" i="11" s="1"/>
  <c r="K22" i="11"/>
  <c r="K23" i="11" s="1"/>
  <c r="E31" i="11"/>
  <c r="E32" i="11" s="1"/>
  <c r="C31" i="11"/>
  <c r="C32" i="11" s="1"/>
  <c r="I22" i="11"/>
  <c r="I23" i="11" s="1"/>
  <c r="J13" i="11"/>
  <c r="J14" i="11" s="1"/>
  <c r="B76" i="11"/>
  <c r="B77" i="11" s="1"/>
  <c r="K49" i="11"/>
  <c r="K50" i="11" s="1"/>
  <c r="H49" i="11"/>
  <c r="H50" i="11" s="1"/>
  <c r="E40" i="11"/>
  <c r="E41" i="11" s="1"/>
  <c r="C40" i="11"/>
  <c r="C41" i="11" s="1"/>
  <c r="H76" i="11"/>
  <c r="H77" i="11" s="1"/>
  <c r="B49" i="11"/>
  <c r="B50" i="11" s="1"/>
  <c r="D67" i="11"/>
  <c r="D68" i="11" s="1"/>
  <c r="J67" i="11"/>
  <c r="J68" i="11" s="1"/>
  <c r="D49" i="11"/>
  <c r="D50" i="11" s="1"/>
  <c r="I40" i="11"/>
  <c r="I41" i="11" s="1"/>
  <c r="K31" i="11"/>
  <c r="K32" i="11" s="1"/>
  <c r="I31" i="11"/>
  <c r="I32" i="11" s="1"/>
  <c r="J76" i="11"/>
  <c r="J77" i="11" s="1"/>
  <c r="B67" i="11"/>
  <c r="B68" i="11" s="1"/>
  <c r="E67" i="11"/>
  <c r="E68" i="11" s="1"/>
  <c r="B13" i="11"/>
  <c r="B14" i="11" s="1"/>
  <c r="C76" i="11"/>
  <c r="C77" i="11" s="1"/>
  <c r="I49" i="11"/>
  <c r="I50" i="11" s="1"/>
  <c r="H67" i="11"/>
  <c r="H68" i="11" s="1"/>
  <c r="J49" i="11"/>
  <c r="J50" i="11" s="1"/>
  <c r="B85" i="11"/>
  <c r="B86" i="11" s="1"/>
  <c r="I67" i="11"/>
  <c r="I68" i="11" s="1"/>
  <c r="I58" i="11"/>
  <c r="I59" i="11" s="1"/>
  <c r="D76" i="11"/>
  <c r="D77" i="11" s="1"/>
  <c r="C67" i="11"/>
  <c r="C68" i="11" s="1"/>
  <c r="H13" i="11"/>
  <c r="H14" i="11" s="1"/>
  <c r="H85" i="11"/>
  <c r="H86" i="11" s="1"/>
  <c r="E13" i="11"/>
  <c r="E14" i="11" s="1"/>
  <c r="H40" i="11"/>
  <c r="H41" i="11" s="1"/>
  <c r="K76" i="11"/>
  <c r="K77" i="11" s="1"/>
  <c r="E22" i="11"/>
  <c r="E23" i="11" s="1"/>
  <c r="D31" i="11"/>
  <c r="D32" i="11" s="1"/>
  <c r="B31" i="11"/>
  <c r="B32" i="11" s="1"/>
  <c r="E76" i="11"/>
  <c r="E77" i="11" s="1"/>
  <c r="J58" i="11"/>
  <c r="J59" i="11" s="1"/>
  <c r="H58" i="11"/>
  <c r="H59" i="11" s="1"/>
  <c r="B40" i="11"/>
  <c r="B41" i="11" s="1"/>
  <c r="D85" i="11"/>
  <c r="D86" i="11" s="1"/>
  <c r="Y6" i="14"/>
  <c r="D40" i="11"/>
  <c r="D41" i="11" s="1"/>
  <c r="B58" i="11"/>
  <c r="B59" i="11" s="1"/>
  <c r="D58" i="11"/>
  <c r="D59" i="11" s="1"/>
  <c r="C58" i="11"/>
  <c r="C59" i="11" s="1"/>
  <c r="K13" i="11"/>
  <c r="K14" i="11" s="1"/>
  <c r="I13" i="11"/>
  <c r="I14" i="11" s="1"/>
  <c r="J85" i="11"/>
  <c r="J86" i="11" s="1"/>
  <c r="E49" i="11"/>
  <c r="E50" i="11" s="1"/>
  <c r="D13" i="11"/>
  <c r="D14" i="11" s="1"/>
  <c r="C13" i="11"/>
  <c r="C14" i="11" s="1"/>
  <c r="K67" i="11"/>
  <c r="K68" i="11" s="1"/>
  <c r="C85" i="11"/>
  <c r="C86" i="11" s="1"/>
  <c r="I85" i="11"/>
  <c r="I86" i="11" s="1"/>
  <c r="C49" i="11"/>
  <c r="C50" i="11" s="1"/>
  <c r="C22" i="11"/>
  <c r="C23" i="11" s="1"/>
  <c r="B22" i="11"/>
  <c r="B23" i="11" s="1"/>
  <c r="M6" i="14"/>
  <c r="B76" i="18" l="1"/>
  <c r="B77" i="18" s="1"/>
  <c r="D76" i="18"/>
  <c r="D77" i="18" s="1"/>
  <c r="E22" i="18"/>
  <c r="E23" i="18" s="1"/>
  <c r="K49" i="18"/>
  <c r="K50" i="18"/>
  <c r="E50" i="18"/>
  <c r="E49" i="18"/>
  <c r="I77" i="18"/>
  <c r="I76" i="18"/>
  <c r="E77" i="18"/>
  <c r="E76" i="18"/>
  <c r="K77" i="18"/>
  <c r="K76" i="18"/>
  <c r="C76" i="18"/>
  <c r="C77" i="18"/>
  <c r="H23" i="18"/>
  <c r="H22" i="18"/>
  <c r="B23" i="18"/>
  <c r="B22" i="18"/>
  <c r="I58" i="18"/>
  <c r="I59" i="18" s="1"/>
  <c r="C22" i="18"/>
  <c r="C23" i="18" s="1"/>
  <c r="E13" i="18"/>
  <c r="E14" i="18" s="1"/>
  <c r="J49" i="18"/>
  <c r="J50" i="18" s="1"/>
  <c r="I49" i="18"/>
  <c r="I50" i="18" s="1"/>
  <c r="C40" i="18"/>
  <c r="C41" i="18" s="1"/>
  <c r="H13" i="18"/>
  <c r="H14" i="18" s="1"/>
  <c r="I22" i="18"/>
  <c r="I23" i="18" s="1"/>
  <c r="J85" i="18"/>
  <c r="J86" i="18" s="1"/>
  <c r="J58" i="18"/>
  <c r="J59" i="18" s="1"/>
  <c r="B40" i="18"/>
  <c r="B41" i="18" s="1"/>
  <c r="K13" i="18"/>
  <c r="K14" i="18" s="1"/>
  <c r="H40" i="18"/>
  <c r="H41" i="18" s="1"/>
  <c r="C13" i="18"/>
  <c r="C14" i="18" s="1"/>
  <c r="K40" i="18"/>
  <c r="K41" i="18" s="1"/>
  <c r="J13" i="18"/>
  <c r="J14" i="18" s="1"/>
  <c r="J40" i="18"/>
  <c r="J41" i="18" s="1"/>
  <c r="C85" i="18"/>
  <c r="C86" i="18" s="1"/>
  <c r="D40" i="18"/>
  <c r="D41" i="18" s="1"/>
  <c r="J22" i="18"/>
  <c r="J23" i="18" s="1"/>
  <c r="C58" i="18"/>
  <c r="C59" i="18" s="1"/>
  <c r="E40" i="18"/>
  <c r="E41" i="18" s="1"/>
  <c r="D22" i="18"/>
  <c r="D23" i="18" s="1"/>
  <c r="C49" i="18"/>
  <c r="C50" i="18" s="1"/>
  <c r="D58" i="18"/>
  <c r="D59" i="18" s="1"/>
  <c r="D13" i="18"/>
  <c r="D14" i="18" s="1"/>
  <c r="J31" i="18"/>
  <c r="J32" i="18" s="1"/>
  <c r="I13" i="18"/>
  <c r="I14" i="18" s="1"/>
  <c r="B13" i="18"/>
  <c r="B14" i="18" s="1"/>
  <c r="D85" i="18"/>
  <c r="D86" i="18" s="1"/>
  <c r="C31" i="18"/>
  <c r="C32" i="18" s="1"/>
  <c r="I67" i="18"/>
  <c r="I68" i="18" s="1"/>
  <c r="H31" i="18"/>
  <c r="H32" i="18" s="1"/>
  <c r="H67" i="18"/>
  <c r="H68" i="18" s="1"/>
  <c r="K31" i="18"/>
  <c r="K32" i="18" s="1"/>
  <c r="B31" i="18"/>
  <c r="B32" i="18" s="1"/>
  <c r="D49" i="18"/>
  <c r="D50" i="18" s="1"/>
  <c r="C67" i="18"/>
  <c r="C68" i="18" s="1"/>
  <c r="E67" i="18"/>
  <c r="E68" i="18" s="1"/>
  <c r="I31" i="18"/>
  <c r="I32" i="18" s="1"/>
  <c r="E31" i="18"/>
  <c r="E32" i="18" s="1"/>
  <c r="B67" i="18"/>
  <c r="B68" i="18" s="1"/>
  <c r="I85" i="18"/>
  <c r="I86" i="18" s="1"/>
  <c r="D31" i="18"/>
  <c r="D32" i="18" s="1"/>
  <c r="D67" i="18"/>
  <c r="D68" i="18" s="1"/>
  <c r="K67" i="18"/>
  <c r="K68" i="18" s="1"/>
  <c r="J67" i="18"/>
  <c r="J68" i="18" s="1"/>
  <c r="H76" i="18"/>
  <c r="H77" i="18" s="1"/>
  <c r="I40" i="18"/>
  <c r="I41" i="18" s="1"/>
  <c r="J76" i="18" l="1"/>
  <c r="J77" i="18" s="1"/>
  <c r="B49" i="18"/>
  <c r="B50" i="18" s="1"/>
  <c r="K22" i="18"/>
  <c r="K23" i="18" s="1"/>
  <c r="B85" i="18"/>
  <c r="B86" i="18" s="1"/>
  <c r="B58" i="18"/>
  <c r="B59" i="18" s="1"/>
  <c r="H49" i="18"/>
  <c r="H50" i="18" s="1"/>
  <c r="K85" i="18" l="1"/>
  <c r="K86" i="18" s="1"/>
  <c r="N7" i="13"/>
  <c r="O7" i="13" s="1"/>
  <c r="S7" i="13"/>
  <c r="T7" i="13" s="1"/>
  <c r="K58" i="11"/>
  <c r="K59" i="11" s="1"/>
  <c r="H58" i="18" l="1"/>
  <c r="H59" i="18" s="1"/>
  <c r="H85" i="18"/>
  <c r="H86" i="18" s="1"/>
  <c r="K58" i="18"/>
  <c r="K59" i="18" s="1"/>
  <c r="K85" i="11"/>
  <c r="K86" i="11" s="1"/>
  <c r="E85" i="18"/>
  <c r="E86" i="18" s="1"/>
  <c r="E58" i="18"/>
  <c r="E59" i="18" s="1"/>
  <c r="E58" i="11"/>
  <c r="E59" i="11" s="1"/>
  <c r="E85" i="11"/>
  <c r="E86" i="11" s="1"/>
</calcChain>
</file>

<file path=xl/sharedStrings.xml><?xml version="1.0" encoding="utf-8"?>
<sst xmlns="http://schemas.openxmlformats.org/spreadsheetml/2006/main" count="2202" uniqueCount="201">
  <si>
    <t>STS</t>
  </si>
  <si>
    <t>DTS</t>
  </si>
  <si>
    <t>Rate Component</t>
  </si>
  <si>
    <t>Unit</t>
  </si>
  <si>
    <t>Billing Capacity</t>
  </si>
  <si>
    <t>$/MW</t>
  </si>
  <si>
    <t>Metered Energy</t>
  </si>
  <si>
    <t>$/MWh</t>
  </si>
  <si>
    <t>Bulk System</t>
  </si>
  <si>
    <t>Coincident Metered Demand</t>
  </si>
  <si>
    <t>Local System</t>
  </si>
  <si>
    <t>Point of Delivery</t>
  </si>
  <si>
    <t>All Users – Fixed × SF</t>
  </si>
  <si>
    <t>$</t>
  </si>
  <si>
    <t>Billing Capacity – First 7.5 MW</t>
  </si>
  <si>
    <t>Billing Capacity – Next 9.5 MW</t>
  </si>
  <si>
    <t>Billing Capacity – Next 23 MW</t>
  </si>
  <si>
    <t>Billing Capacity – Remaining MW</t>
  </si>
  <si>
    <t>OPERATING RESERVE</t>
  </si>
  <si>
    <t>Metered Energy × Pool Price</t>
  </si>
  <si>
    <t>VOLTAGE CONTROL</t>
  </si>
  <si>
    <t>OTHER SYSTEM SUPPORT SERVICES</t>
  </si>
  <si>
    <t>Highest Metered Demand</t>
  </si>
  <si>
    <t>Power Factor Deficiency</t>
  </si>
  <si>
    <t>MVA Difference</t>
  </si>
  <si>
    <t>$/MVA</t>
  </si>
  <si>
    <t>Energy Charge</t>
  </si>
  <si>
    <t>Demand Charge</t>
  </si>
  <si>
    <t>Bulk System Charge</t>
  </si>
  <si>
    <t>Point of Delivery Charge</t>
  </si>
  <si>
    <t>Operating Reserve Charge</t>
  </si>
  <si>
    <t>Voltage Control Charge</t>
  </si>
  <si>
    <t>Description</t>
  </si>
  <si>
    <t>Type</t>
  </si>
  <si>
    <t>Load</t>
  </si>
  <si>
    <t>Dual</t>
  </si>
  <si>
    <t>ISD</t>
  </si>
  <si>
    <t>Generation</t>
  </si>
  <si>
    <t>ATCO Electric</t>
  </si>
  <si>
    <t>Enmax</t>
  </si>
  <si>
    <t>EPCOR</t>
  </si>
  <si>
    <t>Lethbridge</t>
  </si>
  <si>
    <t>Red Deer</t>
  </si>
  <si>
    <t>FortisAlberta</t>
  </si>
  <si>
    <t>Billing Capacity (MW)</t>
  </si>
  <si>
    <t>Total</t>
  </si>
  <si>
    <t xml:space="preserve"> 0 to &lt;7.5</t>
  </si>
  <si>
    <t xml:space="preserve"> 7.5 to &lt;17</t>
  </si>
  <si>
    <t>17 to &lt;40</t>
  </si>
  <si>
    <t>0% to &lt;10% Load Factor</t>
  </si>
  <si>
    <t>Number of Accounts</t>
  </si>
  <si>
    <t>Monthly Usage (MWh)</t>
  </si>
  <si>
    <t>Average Billing Capacity (MW)</t>
  </si>
  <si>
    <t>Load Factor (%)</t>
  </si>
  <si>
    <t>10% to &lt;25% Load Factor</t>
  </si>
  <si>
    <t>25% to &lt;40% Load Factor</t>
  </si>
  <si>
    <t>40% to &lt;50% Load Factor</t>
  </si>
  <si>
    <t>50% to &lt;60% Load Factor</t>
  </si>
  <si>
    <t>60% to &lt;70% Load Factor</t>
  </si>
  <si>
    <t>70% to &lt;80% Load Factor</t>
  </si>
  <si>
    <t>80% to 100% Load Factor</t>
  </si>
  <si>
    <t>All Load Factors</t>
  </si>
  <si>
    <t>&gt;40</t>
  </si>
  <si>
    <t>2019 Proposed Monthly Bill ($)</t>
  </si>
  <si>
    <t>Range</t>
  </si>
  <si>
    <t>-20% to &lt;-10%</t>
  </si>
  <si>
    <t>0% to &lt;10%</t>
  </si>
  <si>
    <t>-10% to &lt;0%</t>
  </si>
  <si>
    <t>10% to &lt;20%</t>
  </si>
  <si>
    <t>20% to &lt;30%</t>
  </si>
  <si>
    <t>30% to &lt;40%</t>
  </si>
  <si>
    <t>40% to &lt;50%</t>
  </si>
  <si>
    <t>50% to &lt;60%</t>
  </si>
  <si>
    <t>-60% to &lt;-50%</t>
  </si>
  <si>
    <t>-50% to &lt;-40%</t>
  </si>
  <si>
    <t>-40% to &lt;-30%</t>
  </si>
  <si>
    <t>-30% to &lt;-20%</t>
  </si>
  <si>
    <t>Average</t>
  </si>
  <si>
    <t>Monthly</t>
  </si>
  <si>
    <t>Sub-</t>
  </si>
  <si>
    <t>PODs</t>
  </si>
  <si>
    <t>Average Monthly Bill ($)</t>
  </si>
  <si>
    <t>POD</t>
  </si>
  <si>
    <t>Market</t>
  </si>
  <si>
    <t>Bill Cap</t>
  </si>
  <si>
    <t>Usage</t>
  </si>
  <si>
    <t>Factor</t>
  </si>
  <si>
    <t>station</t>
  </si>
  <si>
    <t>Capacity</t>
  </si>
  <si>
    <t>at</t>
  </si>
  <si>
    <t>Increase</t>
  </si>
  <si>
    <t>No.</t>
  </si>
  <si>
    <t>Participant</t>
  </si>
  <si>
    <t>(MW)</t>
  </si>
  <si>
    <t>(MWh)</t>
  </si>
  <si>
    <t>(%)</t>
  </si>
  <si>
    <t>Fraction</t>
  </si>
  <si>
    <t>HMD</t>
  </si>
  <si>
    <t>Sub</t>
  </si>
  <si>
    <t>($)</t>
  </si>
  <si>
    <t>BS</t>
  </si>
  <si>
    <t>RS</t>
  </si>
  <si>
    <t>OR</t>
  </si>
  <si>
    <t>TCR</t>
  </si>
  <si>
    <t>VC</t>
  </si>
  <si>
    <t>OSSS</t>
  </si>
  <si>
    <t>PSC</t>
  </si>
  <si>
    <t>Comm</t>
  </si>
  <si>
    <t>DC</t>
  </si>
  <si>
    <t>EC</t>
  </si>
  <si>
    <t>Other System SS</t>
  </si>
  <si>
    <t>AESO Direct-Connected PODs</t>
  </si>
  <si>
    <t>DFO Transmission-Connected PODs</t>
  </si>
  <si>
    <t>DFO Distribution PODs</t>
  </si>
  <si>
    <t>Dual-Use</t>
  </si>
  <si>
    <t>Multiple</t>
  </si>
  <si>
    <t>Single</t>
  </si>
  <si>
    <t>All</t>
  </si>
  <si>
    <t>(DTS-STS)</t>
  </si>
  <si>
    <t>Average Billing Capacity From 0 MW to Less Than 7.5 MW</t>
  </si>
  <si>
    <t>Number of PODs</t>
  </si>
  <si>
    <t>Average Load Factor (%)</t>
  </si>
  <si>
    <t>Average Monthly Bill Increase ($)</t>
  </si>
  <si>
    <t>Average Monthly Bill Increase (%)</t>
  </si>
  <si>
    <t>Average Billing Capacity From 7.5 MW to Less Than 17 MW</t>
  </si>
  <si>
    <t>Average Billing Capacity From 17 MW to Less Than 40 MW</t>
  </si>
  <si>
    <t>Average Billing Capacity 40 MW or More</t>
  </si>
  <si>
    <t>All Average Billing Capacities</t>
  </si>
  <si>
    <t>Average 2019 Monthly Bill ($)</t>
  </si>
  <si>
    <t>Abbreviations and Terminology Used in Tables</t>
  </si>
  <si>
    <t>Abbreviations</t>
  </si>
  <si>
    <t>CMD</t>
  </si>
  <si>
    <t>Commodity (Energy) Cost</t>
  </si>
  <si>
    <t>DFO</t>
  </si>
  <si>
    <t>Distribution Facility Owner</t>
  </si>
  <si>
    <t>DTS Capacity</t>
  </si>
  <si>
    <t>Rate DTS Contract Capacity</t>
  </si>
  <si>
    <t>Highest (Non-Coincident) Metered Demand</t>
  </si>
  <si>
    <t>Monthly Usage</t>
  </si>
  <si>
    <t>Average Monthly Usage (Energy) (MWh)</t>
  </si>
  <si>
    <t>Other System Support Services Charge</t>
  </si>
  <si>
    <t>Primary Servcie Credit</t>
  </si>
  <si>
    <t>Regional System Charge</t>
  </si>
  <si>
    <t>STS Capacity</t>
  </si>
  <si>
    <t>Rate STS Contract Capacity</t>
  </si>
  <si>
    <t>Terminology</t>
  </si>
  <si>
    <r>
      <t>AESO Direct-Connected PODs</t>
    </r>
    <r>
      <rPr>
        <sz val="9"/>
        <rFont val="Arial Narrow"/>
        <family val="2"/>
      </rPr>
      <t xml:space="preserve"> are PODs where service is provided to the end-use consumer by the AESO (that is, the AESO bills the end-use consumer) and the end-use consumer is connected at a transmission voltage level.</t>
    </r>
  </si>
  <si>
    <r>
      <t>DFO Transmission-Connected PODs</t>
    </r>
    <r>
      <rPr>
        <sz val="9"/>
        <rFont val="Arial Narrow"/>
        <family val="2"/>
      </rPr>
      <t xml:space="preserve"> are PODs where service is provided to the end-use consumer by the Distribution Facility Owner (that is, the AESO bills the DFO and the DFO bills the end-use consumer a flowthrough of the AESO charges) and the end-use consumer is connected at a transmission voltage level.</t>
    </r>
  </si>
  <si>
    <r>
      <t>DFO Distribution PODs</t>
    </r>
    <r>
      <rPr>
        <sz val="9"/>
        <rFont val="Arial Narrow"/>
        <family val="2"/>
      </rPr>
      <t xml:space="preserve"> are PODs where service is provided to an owner of an electric distribution system (DFO) who then provides service to the end-use consumer over distribution facilities (that is, the AESO bills the DFO and the DFO bills the end-use consumer an average transmission charge) and the end-use consumer is connected at a distribution voltage level.</t>
    </r>
  </si>
  <si>
    <r>
      <t>Dual-Use (DTS-STS)</t>
    </r>
    <r>
      <rPr>
        <sz val="9"/>
        <rFont val="Arial Narrow"/>
        <family val="2"/>
      </rPr>
      <t xml:space="preserve"> refers to a substation where a Rate DTS market participant is connected and at least one Rate STS market participant is also connected at the same substation. (More than one Rate DTS market participant may also be connected at the substation.)</t>
    </r>
  </si>
  <si>
    <r>
      <t>Multiple DTS</t>
    </r>
    <r>
      <rPr>
        <sz val="9"/>
        <rFont val="Arial Narrow"/>
        <family val="2"/>
      </rPr>
      <t xml:space="preserve"> refers to a substation where more than one Rate DTS market participant is connected and no Rate STS market participants are connected at the same substation.</t>
    </r>
  </si>
  <si>
    <r>
      <t>Single DTS</t>
    </r>
    <r>
      <rPr>
        <sz val="9"/>
        <rFont val="Arial Narrow"/>
        <family val="2"/>
      </rPr>
      <t xml:space="preserve"> refers to a substation where only one Rate DTS market participant is connected and no Rate STS market participant is connected at the same substation.</t>
    </r>
  </si>
  <si>
    <r>
      <t>STS at POD (MW)</t>
    </r>
    <r>
      <rPr>
        <sz val="9"/>
        <rFont val="Arial Narrow"/>
        <family val="2"/>
      </rPr>
      <t xml:space="preserve"> indicates the STS contract capacity, if any, associated with the specific POD No.</t>
    </r>
  </si>
  <si>
    <r>
      <t>PODs at Sub</t>
    </r>
    <r>
      <rPr>
        <sz val="9"/>
        <rFont val="Arial Narrow"/>
        <family val="2"/>
      </rPr>
      <t xml:space="preserve"> indicates the number of DTS points of delivery, in total, served at the substation through which the specific POD No. is served.</t>
    </r>
  </si>
  <si>
    <r>
      <t>Type</t>
    </r>
    <r>
      <rPr>
        <sz val="9"/>
        <rFont val="Arial Narrow"/>
        <family val="2"/>
      </rPr>
      <t xml:space="preserve"> indicates, if STS contract capacity is associated with the specific POD No., the following:</t>
    </r>
  </si>
  <si>
    <t>• “Gen” indicates a generator (STS only) site with a small contract capacity under Rate DTS but not usually considered a dual-use site.</t>
  </si>
  <si>
    <t>• “Load” indicates a load (DTS only) site that may include onsite generation for emergency use when normal transmission service is interrupted or unavailable.</t>
  </si>
  <si>
    <t>• “Dual” indicates a dual-use site that includes a substantial load requirement with on-site generation intended to normally supply that load, either fully or partially.</t>
  </si>
  <si>
    <r>
      <t>ISD</t>
    </r>
    <r>
      <rPr>
        <sz val="9"/>
        <rFont val="Arial Narrow"/>
        <family val="2"/>
      </rPr>
      <t xml:space="preserve"> indicates whether the POD No. serves a Commission-designated industrial system.</t>
    </r>
  </si>
  <si>
    <t xml:space="preserve"> 25% to &lt;50%</t>
  </si>
  <si>
    <t xml:space="preserve"> 0% to &lt;25%</t>
  </si>
  <si>
    <t>50% to &lt;75%</t>
  </si>
  <si>
    <t>75% to 100%</t>
  </si>
  <si>
    <t>Bulk Charge</t>
  </si>
  <si>
    <t>Regional Charge</t>
  </si>
  <si>
    <t>2019 Test Year</t>
  </si>
  <si>
    <t>2019 Preferred</t>
  </si>
  <si>
    <t>2019 Test Year Monthly Bill ($)</t>
  </si>
  <si>
    <t>2019 Test Year - 2019 Proposed Increase ($)</t>
  </si>
  <si>
    <t>2019 Test Year - 2019 Proposed Increase (%)</t>
  </si>
  <si>
    <t>2019 Preferred Monthly Bill ($)</t>
  </si>
  <si>
    <t>2019 Test Year - 2019 Preferred Increase ($)</t>
  </si>
  <si>
    <t>2019 Test Year - 2019 Preferred Increase (%)</t>
  </si>
  <si>
    <t>2019 Test Year to 2019 Preferred</t>
  </si>
  <si>
    <t>Average Preferred Monthly Bill ($)</t>
  </si>
  <si>
    <t>Summary of Average Per-POD Bill Impacts for Transmissions Costs (DTS + PSC)</t>
  </si>
  <si>
    <t>Distribution of Per-POD Bill Impacts for Transmissions Costs (DTS + PSC)</t>
  </si>
  <si>
    <t>Per-POD Bill Impacts for Transmissions Costs (DTS + PSC)</t>
  </si>
  <si>
    <t>Per-POD Total Transmission Costs (DTS + PSC) and Total Bill Components</t>
  </si>
  <si>
    <t>Transmission Costs</t>
  </si>
  <si>
    <t>2019 Test Year Average Monthly Bill ($)</t>
  </si>
  <si>
    <t>Total Bill</t>
  </si>
  <si>
    <t>Summary of Average Per-POD Bill Impacts for Total Bill (DTS, PSC, and Commodity)</t>
  </si>
  <si>
    <t xml:space="preserve">Distribution of Per-POD Bill Impacts for Total Bill (DTS, PSC, and Commodity) </t>
  </si>
  <si>
    <t xml:space="preserve">Per-POD Bill Impacts for Total Bill (DTS, PSC, and Commodity) </t>
  </si>
  <si>
    <t>2019 Proposed Average Monthly Bill ($)</t>
  </si>
  <si>
    <t>Summary of Bill Impacts for Transmission Costs (DTS + PSC)  Where Increase Is Greater Than 10%</t>
  </si>
  <si>
    <t>Summary of Bill Impacts for Total Bill (DTS, PSC, and Commodity)  Where Increase Is Greater Than 10%</t>
  </si>
  <si>
    <t>CP Response (%)</t>
  </si>
  <si>
    <t>CP</t>
  </si>
  <si>
    <t>Response</t>
  </si>
  <si>
    <t>NA</t>
  </si>
  <si>
    <t>Direct Connect</t>
  </si>
  <si>
    <t>Coincident Peak</t>
  </si>
  <si>
    <r>
      <t>Sheet E-5 Per POD</t>
    </r>
    <r>
      <rPr>
        <sz val="9"/>
        <rFont val="Arial Narrow"/>
        <family val="2"/>
      </rPr>
      <t xml:space="preserve"> includes the following information:</t>
    </r>
  </si>
  <si>
    <r>
      <t>2019 Test Year Rates</t>
    </r>
    <r>
      <rPr>
        <b/>
        <vertAlign val="superscript"/>
        <sz val="10"/>
        <rFont val="Arial Narrow"/>
        <family val="2"/>
      </rPr>
      <t>1</t>
    </r>
  </si>
  <si>
    <r>
      <t>2019 Preferred Rates</t>
    </r>
    <r>
      <rPr>
        <b/>
        <vertAlign val="superscript"/>
        <sz val="10"/>
        <rFont val="Arial Narrow"/>
        <family val="2"/>
      </rPr>
      <t>2</t>
    </r>
  </si>
  <si>
    <r>
      <t xml:space="preserve">Notes:   </t>
    </r>
    <r>
      <rPr>
        <vertAlign val="superscript"/>
        <sz val="10"/>
        <color theme="1"/>
        <rFont val="Arial Narrow"/>
        <family val="2"/>
      </rPr>
      <t>1</t>
    </r>
    <r>
      <rPr>
        <sz val="10"/>
        <color theme="1"/>
        <rFont val="Arial Narrow"/>
        <family val="2"/>
      </rPr>
      <t>Appendix G - 2019 Test Year Current Rate Calculations</t>
    </r>
  </si>
  <si>
    <t>Appendix E — Bill Impact Workbook - 2019 Test Year</t>
  </si>
  <si>
    <t>Appendix E —Bill Impact Workbook - 2019 Test Year</t>
  </si>
  <si>
    <r>
      <t xml:space="preserve">             </t>
    </r>
    <r>
      <rPr>
        <vertAlign val="superscript"/>
        <sz val="10"/>
        <color theme="1"/>
        <rFont val="Arial Narrow"/>
        <family val="2"/>
      </rPr>
      <t>2</t>
    </r>
    <r>
      <rPr>
        <sz val="10"/>
        <color theme="1"/>
        <rFont val="Arial Narrow"/>
        <family val="2"/>
      </rPr>
      <t>Appendix F - 2019 Test Year Proposed Rate Calculations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</si>
</sst>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_(&quot;$&quot;* \(#,##0.00\);_(&quot;$&quot;* &quot;-&quot;??_);_(@_)"/>
    <numFmt numFmtId="43" formatCode="_(* #,##0.00_);_(* \(#,##0.00\);_(* &quot;-&quot;??_);_(@_)"/>
    <numFmt numFmtId="164" formatCode="&quot;$&quot;#,##0.00"/>
    <numFmt numFmtId="165" formatCode="_(&quot;$&quot;* #,##0.0_);_(&quot;$&quot;* \(#,##0.0\);_(&quot;$&quot;* &quot;-&quot;?_);_(@_)"/>
    <numFmt numFmtId="166" formatCode="_(&quot;$&quot;* #,##0.00_);_(&quot;$&quot;* \(#,##0.00\);_(&quot;$&quot;* &quot;-&quot;?_);_(@_)"/>
    <numFmt numFmtId="167" formatCode="0%_);\(0%\);&quot;-&quot;_%_)"/>
    <numFmt numFmtId="168" formatCode="0.00%_);\(0.00%\);&quot;-&quot;_%_)"/>
    <numFmt numFmtId="169" formatCode="_(* #,##0_);_(* \(#,##0\);_(* &quot;-&quot;??_);_(@_)"/>
    <numFmt numFmtId="170" formatCode="_(&quot;$&quot;* #,##0_);_(&quot;$&quot;* \(#,##0\);_(&quot;$&quot;* &quot;-&quot;??_);_(@_)"/>
    <numFmt numFmtId="171" formatCode="0%_);\(0%\)"/>
    <numFmt numFmtId="172" formatCode="0.0%_);\(0.0%\)"/>
    <numFmt numFmtId="173" formatCode="#,##0.0"/>
    <numFmt numFmtId="174" formatCode="&quot;$&quot;#,##0"/>
    <numFmt numFmtId="175" formatCode="0.0%"/>
    <numFmt numFmtId="176" formatCode="0.0"/>
    <numFmt numFmtId="177" formatCode="0%_);\(0%\);&quot;-&quot;_)"/>
    <numFmt numFmtId="178" formatCode="#,##0_);\(#,##0\);&quot;-&quot;_)"/>
    <numFmt numFmtId="179" formatCode="#,##0.0_);\(#,##0.0\);&quot;-&quot;_)"/>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b/>
      <sz val="10"/>
      <color rgb="FFFF0000"/>
      <name val="Arial"/>
      <family val="2"/>
    </font>
    <font>
      <b/>
      <sz val="10"/>
      <name val="Arial Narrow"/>
      <family val="2"/>
    </font>
    <font>
      <sz val="10"/>
      <name val="Arial Narrow"/>
      <family val="2"/>
    </font>
    <font>
      <sz val="10"/>
      <name val="Arial"/>
      <family val="2"/>
    </font>
    <font>
      <sz val="9"/>
      <name val="Arial Narrow"/>
      <family val="2"/>
    </font>
    <font>
      <sz val="10"/>
      <name val="Arial"/>
      <family val="2"/>
    </font>
    <font>
      <b/>
      <sz val="9"/>
      <name val="Arial Narrow"/>
      <family val="2"/>
    </font>
    <font>
      <sz val="5"/>
      <name val="Arial Narrow"/>
      <family val="2"/>
    </font>
    <font>
      <b/>
      <sz val="5"/>
      <name val="Arial"/>
      <family val="2"/>
    </font>
    <font>
      <sz val="10"/>
      <color theme="1"/>
      <name val="Arial Narrow"/>
      <family val="2"/>
    </font>
    <font>
      <b/>
      <sz val="10"/>
      <color theme="1"/>
      <name val="Arial Narrow"/>
      <family val="2"/>
    </font>
    <font>
      <b/>
      <vertAlign val="superscript"/>
      <sz val="10"/>
      <name val="Arial Narrow"/>
      <family val="2"/>
    </font>
    <font>
      <vertAlign val="superscript"/>
      <sz val="10"/>
      <color theme="1"/>
      <name val="Arial Narrow"/>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8"/>
      </left>
      <right style="thin">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hair">
        <color indexed="64"/>
      </top>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hair">
        <color indexed="8"/>
      </right>
      <top style="hair">
        <color indexed="8"/>
      </top>
      <bottom style="hair">
        <color indexed="8"/>
      </bottom>
      <diagonal/>
    </border>
    <border>
      <left style="thin">
        <color indexed="64"/>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hair">
        <color indexed="8"/>
      </left>
      <right style="thin">
        <color indexed="64"/>
      </right>
      <top style="hair">
        <color indexed="8"/>
      </top>
      <bottom style="hair">
        <color indexed="8"/>
      </bottom>
      <diagonal/>
    </border>
    <border>
      <left style="thin">
        <color indexed="64"/>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8"/>
      </left>
      <right style="thin">
        <color indexed="64"/>
      </right>
      <top style="thin">
        <color indexed="8"/>
      </top>
      <bottom style="hair">
        <color indexed="8"/>
      </bottom>
      <diagonal/>
    </border>
    <border>
      <left style="thin">
        <color indexed="8"/>
      </left>
      <right style="thin">
        <color indexed="64"/>
      </right>
      <top style="hair">
        <color indexed="8"/>
      </top>
      <bottom style="hair">
        <color indexed="8"/>
      </bottom>
      <diagonal/>
    </border>
    <border>
      <left style="thin">
        <color indexed="8"/>
      </left>
      <right style="thin">
        <color indexed="64"/>
      </right>
      <top style="hair">
        <color indexed="8"/>
      </top>
      <bottom style="thin">
        <color indexed="8"/>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5" fontId="20" fillId="0" borderId="0" applyFont="0" applyBorder="0" applyAlignment="0">
      <alignment vertical="center"/>
    </xf>
    <xf numFmtId="167" fontId="22" fillId="0" borderId="0" applyFont="0" applyFill="0" applyBorder="0" applyAlignment="0" applyProtection="0"/>
    <xf numFmtId="0" fontId="1" fillId="0" borderId="0"/>
    <xf numFmtId="0" fontId="23" fillId="0" borderId="0">
      <alignment vertical="center"/>
    </xf>
    <xf numFmtId="0" fontId="24" fillId="0" borderId="0"/>
  </cellStyleXfs>
  <cellXfs count="233">
    <xf numFmtId="0" fontId="0" fillId="0" borderId="0" xfId="0"/>
    <xf numFmtId="166" fontId="21" fillId="0" borderId="16" xfId="45" applyNumberFormat="1" applyFont="1" applyBorder="1" applyAlignment="1">
      <alignment vertical="top"/>
    </xf>
    <xf numFmtId="164" fontId="21" fillId="0" borderId="16" xfId="0" applyNumberFormat="1" applyFont="1" applyBorder="1" applyAlignment="1">
      <alignment horizontal="center"/>
    </xf>
    <xf numFmtId="164" fontId="21" fillId="0" borderId="16" xfId="0" applyNumberFormat="1" applyFont="1" applyBorder="1"/>
    <xf numFmtId="164" fontId="20" fillId="0" borderId="16" xfId="0" applyNumberFormat="1" applyFont="1" applyBorder="1"/>
    <xf numFmtId="168" fontId="21" fillId="0" borderId="16" xfId="46" applyNumberFormat="1" applyFont="1" applyBorder="1" applyAlignment="1">
      <alignment vertical="top"/>
    </xf>
    <xf numFmtId="164" fontId="21" fillId="0" borderId="24" xfId="0" applyNumberFormat="1" applyFont="1" applyBorder="1"/>
    <xf numFmtId="0" fontId="18" fillId="0" borderId="0" xfId="48" applyFont="1" applyAlignment="1">
      <alignment horizontal="centerContinuous"/>
    </xf>
    <xf numFmtId="0" fontId="21" fillId="0" borderId="0" xfId="48" applyFont="1">
      <alignment vertical="center"/>
    </xf>
    <xf numFmtId="0" fontId="21" fillId="0" borderId="28" xfId="48" applyFont="1" applyBorder="1" applyAlignment="1">
      <alignment horizontal="center" vertical="center"/>
    </xf>
    <xf numFmtId="0" fontId="21" fillId="0" borderId="29" xfId="48" applyFont="1" applyBorder="1" applyAlignment="1">
      <alignment horizontal="center" vertical="center"/>
    </xf>
    <xf numFmtId="0" fontId="21" fillId="0" borderId="30" xfId="48" applyFont="1" applyBorder="1" applyAlignment="1">
      <alignment horizontal="center" vertical="center"/>
    </xf>
    <xf numFmtId="0" fontId="20" fillId="0" borderId="0" xfId="48" applyFont="1">
      <alignment vertical="center"/>
    </xf>
    <xf numFmtId="0" fontId="21" fillId="0" borderId="31" xfId="48" applyFont="1" applyBorder="1">
      <alignment vertical="center"/>
    </xf>
    <xf numFmtId="0" fontId="21" fillId="0" borderId="35" xfId="48" applyFont="1" applyBorder="1">
      <alignment vertical="center"/>
    </xf>
    <xf numFmtId="0" fontId="21" fillId="0" borderId="39" xfId="48" applyFont="1" applyBorder="1">
      <alignment vertical="center"/>
    </xf>
    <xf numFmtId="37" fontId="21" fillId="0" borderId="0" xfId="48" applyNumberFormat="1" applyFont="1">
      <alignment vertical="center"/>
    </xf>
    <xf numFmtId="0" fontId="21" fillId="0" borderId="0" xfId="48" applyFont="1" applyFill="1">
      <alignment vertical="center"/>
    </xf>
    <xf numFmtId="0" fontId="21" fillId="0" borderId="35" xfId="48" applyFont="1" applyFill="1" applyBorder="1">
      <alignment vertical="center"/>
    </xf>
    <xf numFmtId="173" fontId="18" fillId="0" borderId="0" xfId="48" applyNumberFormat="1" applyFont="1" applyAlignment="1">
      <alignment horizontal="centerContinuous"/>
    </xf>
    <xf numFmtId="3" fontId="18" fillId="0" borderId="0" xfId="48" applyNumberFormat="1" applyFont="1" applyAlignment="1">
      <alignment horizontal="centerContinuous"/>
    </xf>
    <xf numFmtId="9" fontId="18" fillId="0" borderId="0" xfId="48" applyNumberFormat="1" applyFont="1" applyAlignment="1">
      <alignment horizontal="centerContinuous"/>
    </xf>
    <xf numFmtId="4" fontId="18" fillId="0" borderId="0" xfId="48" applyNumberFormat="1" applyFont="1" applyAlignment="1">
      <alignment horizontal="centerContinuous"/>
    </xf>
    <xf numFmtId="174" fontId="18" fillId="0" borderId="0" xfId="48" applyNumberFormat="1" applyFont="1" applyAlignment="1">
      <alignment horizontal="centerContinuous"/>
    </xf>
    <xf numFmtId="0" fontId="22" fillId="0" borderId="0" xfId="48" applyFont="1">
      <alignment vertical="center"/>
    </xf>
    <xf numFmtId="0" fontId="24" fillId="0" borderId="0" xfId="49"/>
    <xf numFmtId="0" fontId="22" fillId="0" borderId="0" xfId="48" applyFont="1" applyAlignment="1">
      <alignment wrapText="1"/>
    </xf>
    <xf numFmtId="3" fontId="22" fillId="0" borderId="0" xfId="48" applyNumberFormat="1" applyFont="1">
      <alignment vertical="center"/>
    </xf>
    <xf numFmtId="9" fontId="22" fillId="0" borderId="0" xfId="48" applyNumberFormat="1" applyFont="1">
      <alignment vertical="center"/>
    </xf>
    <xf numFmtId="175" fontId="22" fillId="0" borderId="0" xfId="48" applyNumberFormat="1" applyFont="1">
      <alignment vertical="center"/>
    </xf>
    <xf numFmtId="0" fontId="22" fillId="0" borderId="0" xfId="48" quotePrefix="1" applyFont="1">
      <alignment vertical="center"/>
    </xf>
    <xf numFmtId="0" fontId="18" fillId="0" borderId="0" xfId="48" applyFont="1" applyAlignment="1">
      <alignment horizontal="centerContinuous" vertical="center"/>
    </xf>
    <xf numFmtId="0" fontId="25" fillId="0" borderId="22" xfId="48" applyFont="1" applyBorder="1" applyAlignment="1">
      <alignment horizontal="center" vertical="center"/>
    </xf>
    <xf numFmtId="0" fontId="25" fillId="0" borderId="41" xfId="48" applyFont="1" applyBorder="1" applyAlignment="1">
      <alignment horizontal="center" vertical="center"/>
    </xf>
    <xf numFmtId="0" fontId="25" fillId="0" borderId="42" xfId="48" applyFont="1" applyBorder="1" applyAlignment="1">
      <alignment horizontal="center" vertical="center"/>
    </xf>
    <xf numFmtId="0" fontId="25" fillId="0" borderId="11" xfId="48" applyFont="1" applyBorder="1" applyAlignment="1">
      <alignment horizontal="center" vertical="center"/>
    </xf>
    <xf numFmtId="0" fontId="25" fillId="0" borderId="46" xfId="48" applyFont="1" applyBorder="1" applyAlignment="1">
      <alignment horizontal="center" vertical="center"/>
    </xf>
    <xf numFmtId="0" fontId="25" fillId="0" borderId="47" xfId="48" applyFont="1" applyBorder="1" applyAlignment="1">
      <alignment horizontal="center" vertical="center"/>
    </xf>
    <xf numFmtId="0" fontId="25" fillId="0" borderId="14" xfId="48" applyFont="1" applyBorder="1" applyAlignment="1">
      <alignment horizontal="center" vertical="center"/>
    </xf>
    <xf numFmtId="0" fontId="25" fillId="0" borderId="52" xfId="48" applyFont="1" applyBorder="1" applyAlignment="1">
      <alignment horizontal="center" vertical="center"/>
    </xf>
    <xf numFmtId="0" fontId="25" fillId="0" borderId="53" xfId="48" applyFont="1" applyBorder="1" applyAlignment="1">
      <alignment horizontal="center" vertical="center"/>
    </xf>
    <xf numFmtId="0" fontId="25" fillId="0" borderId="28" xfId="48" applyFont="1" applyBorder="1" applyAlignment="1">
      <alignment horizontal="center" vertical="center"/>
    </xf>
    <xf numFmtId="1" fontId="25" fillId="0" borderId="30" xfId="48" applyNumberFormat="1" applyFont="1" applyBorder="1" applyAlignment="1">
      <alignment horizontal="center" vertical="center"/>
    </xf>
    <xf numFmtId="0" fontId="25" fillId="0" borderId="30" xfId="48" applyFont="1" applyBorder="1" applyAlignment="1">
      <alignment horizontal="center" vertical="center"/>
    </xf>
    <xf numFmtId="0" fontId="23" fillId="0" borderId="0" xfId="48">
      <alignment vertical="center"/>
    </xf>
    <xf numFmtId="0" fontId="23" fillId="0" borderId="12" xfId="48" applyBorder="1">
      <alignment vertical="center"/>
    </xf>
    <xf numFmtId="0" fontId="25" fillId="0" borderId="27" xfId="48" applyFont="1" applyBorder="1" applyAlignment="1">
      <alignment horizontal="center" vertical="center"/>
    </xf>
    <xf numFmtId="0" fontId="25" fillId="0" borderId="18" xfId="48" applyFont="1" applyBorder="1" applyAlignment="1">
      <alignment horizontal="center" vertical="center"/>
    </xf>
    <xf numFmtId="1" fontId="25" fillId="0" borderId="52" xfId="48" applyNumberFormat="1" applyFont="1" applyBorder="1" applyAlignment="1">
      <alignment horizontal="center" vertical="center"/>
    </xf>
    <xf numFmtId="1" fontId="25" fillId="0" borderId="53" xfId="48" applyNumberFormat="1" applyFont="1" applyBorder="1" applyAlignment="1">
      <alignment horizontal="center" vertical="center"/>
    </xf>
    <xf numFmtId="1" fontId="25" fillId="0" borderId="55" xfId="48" applyNumberFormat="1" applyFont="1" applyBorder="1" applyAlignment="1">
      <alignment horizontal="center" vertical="center"/>
    </xf>
    <xf numFmtId="1" fontId="25" fillId="0" borderId="29" xfId="48" applyNumberFormat="1" applyFont="1" applyBorder="1" applyAlignment="1">
      <alignment horizontal="center" vertical="center"/>
    </xf>
    <xf numFmtId="0" fontId="25" fillId="0" borderId="29" xfId="48" applyFont="1" applyBorder="1" applyAlignment="1">
      <alignment horizontal="center" vertical="center"/>
    </xf>
    <xf numFmtId="1" fontId="25" fillId="0" borderId="57" xfId="48" applyNumberFormat="1" applyFont="1" applyBorder="1" applyAlignment="1">
      <alignment horizontal="center" vertical="center"/>
    </xf>
    <xf numFmtId="0" fontId="22" fillId="0" borderId="0" xfId="48" quotePrefix="1" applyFont="1" applyAlignment="1">
      <alignment horizontal="centerContinuous" vertical="center"/>
    </xf>
    <xf numFmtId="0" fontId="20" fillId="0" borderId="12" xfId="48" applyFont="1" applyBorder="1" applyAlignment="1">
      <alignment horizontal="centerContinuous" vertical="center"/>
    </xf>
    <xf numFmtId="0" fontId="21" fillId="0" borderId="0" xfId="48" applyFont="1" applyAlignment="1">
      <alignment horizontal="center" vertical="center" wrapText="1"/>
    </xf>
    <xf numFmtId="0" fontId="21" fillId="0" borderId="12" xfId="48" applyFont="1" applyBorder="1" applyAlignment="1">
      <alignment horizontal="center" vertical="center"/>
    </xf>
    <xf numFmtId="0" fontId="21" fillId="0" borderId="0" xfId="48" applyFont="1" applyAlignment="1">
      <alignment horizontal="center" vertical="center"/>
    </xf>
    <xf numFmtId="0" fontId="20" fillId="0" borderId="0" xfId="48" applyFont="1" applyAlignment="1"/>
    <xf numFmtId="3" fontId="21" fillId="0" borderId="0" xfId="48" applyNumberFormat="1" applyFont="1">
      <alignment vertical="center"/>
    </xf>
    <xf numFmtId="178" fontId="21" fillId="0" borderId="0" xfId="48" applyNumberFormat="1" applyFont="1">
      <alignment vertical="center"/>
    </xf>
    <xf numFmtId="173" fontId="21" fillId="0" borderId="0" xfId="48" applyNumberFormat="1" applyFont="1">
      <alignment vertical="center"/>
    </xf>
    <xf numFmtId="179" fontId="21" fillId="0" borderId="0" xfId="48" applyNumberFormat="1" applyFont="1">
      <alignment vertical="center"/>
    </xf>
    <xf numFmtId="9" fontId="21" fillId="0" borderId="0" xfId="48" applyNumberFormat="1" applyFont="1">
      <alignment vertical="center"/>
    </xf>
    <xf numFmtId="175" fontId="21" fillId="0" borderId="0" xfId="44" applyNumberFormat="1" applyFont="1" applyAlignment="1">
      <alignment vertical="center"/>
    </xf>
    <xf numFmtId="174" fontId="21" fillId="0" borderId="0" xfId="48" applyNumberFormat="1" applyFont="1">
      <alignment vertical="center"/>
    </xf>
    <xf numFmtId="177" fontId="21" fillId="0" borderId="0" xfId="48" applyNumberFormat="1" applyFont="1">
      <alignment vertical="center"/>
    </xf>
    <xf numFmtId="43" fontId="21" fillId="0" borderId="0" xfId="48" applyNumberFormat="1" applyFont="1">
      <alignment vertical="center"/>
    </xf>
    <xf numFmtId="43" fontId="20" fillId="0" borderId="0" xfId="48" applyNumberFormat="1" applyFont="1" applyAlignment="1"/>
    <xf numFmtId="0" fontId="20" fillId="0" borderId="10" xfId="48" applyFont="1" applyBorder="1" applyAlignment="1"/>
    <xf numFmtId="178" fontId="21" fillId="0" borderId="10" xfId="48" applyNumberFormat="1" applyFont="1" applyBorder="1">
      <alignment vertical="center"/>
    </xf>
    <xf numFmtId="177" fontId="21" fillId="0" borderId="10" xfId="48" applyNumberFormat="1" applyFont="1" applyBorder="1">
      <alignment vertical="center"/>
    </xf>
    <xf numFmtId="0" fontId="21" fillId="0" borderId="44" xfId="48" applyFont="1" applyBorder="1" applyAlignment="1">
      <alignment horizontal="center" vertical="center"/>
    </xf>
    <xf numFmtId="0" fontId="21" fillId="0" borderId="10" xfId="48" applyFont="1" applyBorder="1">
      <alignment vertical="center"/>
    </xf>
    <xf numFmtId="3" fontId="21" fillId="0" borderId="10" xfId="48" applyNumberFormat="1" applyFont="1" applyBorder="1">
      <alignment vertical="center"/>
    </xf>
    <xf numFmtId="173" fontId="21" fillId="0" borderId="10" xfId="48" applyNumberFormat="1" applyFont="1" applyBorder="1">
      <alignment vertical="center"/>
    </xf>
    <xf numFmtId="9" fontId="21" fillId="0" borderId="10" xfId="48" applyNumberFormat="1" applyFont="1" applyBorder="1">
      <alignment vertical="center"/>
    </xf>
    <xf numFmtId="174" fontId="21" fillId="0" borderId="10" xfId="48" applyNumberFormat="1" applyFont="1" applyBorder="1">
      <alignment vertical="center"/>
    </xf>
    <xf numFmtId="0" fontId="21" fillId="0" borderId="11" xfId="48" applyFont="1" applyBorder="1">
      <alignment vertical="center"/>
    </xf>
    <xf numFmtId="0" fontId="20" fillId="0" borderId="11" xfId="48" applyFont="1" applyBorder="1" applyAlignment="1"/>
    <xf numFmtId="178" fontId="21" fillId="0" borderId="11" xfId="48" applyNumberFormat="1" applyFont="1" applyBorder="1">
      <alignment vertical="center"/>
    </xf>
    <xf numFmtId="179" fontId="21" fillId="0" borderId="11" xfId="48" applyNumberFormat="1" applyFont="1" applyBorder="1">
      <alignment vertical="center"/>
    </xf>
    <xf numFmtId="177" fontId="21" fillId="0" borderId="11" xfId="48" applyNumberFormat="1" applyFont="1" applyBorder="1">
      <alignment vertical="center"/>
    </xf>
    <xf numFmtId="178" fontId="21" fillId="0" borderId="18" xfId="48" applyNumberFormat="1" applyFont="1" applyBorder="1">
      <alignment vertical="center"/>
    </xf>
    <xf numFmtId="178" fontId="21" fillId="0" borderId="12" xfId="48" applyNumberFormat="1" applyFont="1" applyBorder="1">
      <alignment vertical="center"/>
    </xf>
    <xf numFmtId="178" fontId="21" fillId="0" borderId="13" xfId="48" applyNumberFormat="1" applyFont="1" applyBorder="1">
      <alignment vertical="center"/>
    </xf>
    <xf numFmtId="0" fontId="26" fillId="0" borderId="0" xfId="48" applyFont="1">
      <alignment vertical="center"/>
    </xf>
    <xf numFmtId="0" fontId="27" fillId="0" borderId="0" xfId="48" applyFont="1" applyAlignment="1">
      <alignment horizontal="centerContinuous"/>
    </xf>
    <xf numFmtId="0" fontId="20" fillId="0" borderId="0" xfId="48" applyFont="1" applyAlignment="1">
      <alignment horizontal="centerContinuous"/>
    </xf>
    <xf numFmtId="0" fontId="23" fillId="0" borderId="58" xfId="48" applyBorder="1" applyAlignment="1">
      <alignment horizontal="left"/>
    </xf>
    <xf numFmtId="0" fontId="23" fillId="0" borderId="59" xfId="48" applyBorder="1">
      <alignment vertical="center"/>
    </xf>
    <xf numFmtId="0" fontId="23" fillId="0" borderId="50" xfId="48" applyBorder="1" applyAlignment="1">
      <alignment horizontal="left"/>
    </xf>
    <xf numFmtId="0" fontId="23" fillId="0" borderId="51" xfId="48" applyBorder="1">
      <alignment vertical="center"/>
    </xf>
    <xf numFmtId="0" fontId="23" fillId="0" borderId="60" xfId="48" applyBorder="1" applyAlignment="1">
      <alignment horizontal="left"/>
    </xf>
    <xf numFmtId="0" fontId="23" fillId="0" borderId="61" xfId="48" applyBorder="1">
      <alignment vertical="center"/>
    </xf>
    <xf numFmtId="0" fontId="21" fillId="0" borderId="60" xfId="48" applyFont="1" applyBorder="1" applyAlignment="1">
      <alignment horizontal="left"/>
    </xf>
    <xf numFmtId="0" fontId="21" fillId="0" borderId="61" xfId="48" applyFont="1" applyBorder="1">
      <alignment vertical="center"/>
    </xf>
    <xf numFmtId="0" fontId="23" fillId="0" borderId="62" xfId="48" applyBorder="1" applyAlignment="1">
      <alignment horizontal="left"/>
    </xf>
    <xf numFmtId="0" fontId="23" fillId="0" borderId="63" xfId="48" applyBorder="1">
      <alignment vertical="center"/>
    </xf>
    <xf numFmtId="0" fontId="23" fillId="0" borderId="28" xfId="48" applyBorder="1" applyAlignment="1">
      <alignment horizontal="left"/>
    </xf>
    <xf numFmtId="0" fontId="23" fillId="0" borderId="30" xfId="48" applyBorder="1">
      <alignment vertical="center"/>
    </xf>
    <xf numFmtId="0" fontId="26" fillId="0" borderId="0" xfId="48" applyFont="1" applyAlignment="1">
      <alignment horizontal="left"/>
    </xf>
    <xf numFmtId="0" fontId="23" fillId="0" borderId="0" xfId="48" applyAlignment="1">
      <alignment horizontal="centerContinuous"/>
    </xf>
    <xf numFmtId="0" fontId="23" fillId="0" borderId="0" xfId="48" applyAlignment="1">
      <alignment wrapText="1"/>
    </xf>
    <xf numFmtId="0" fontId="25" fillId="0" borderId="67" xfId="48" applyFont="1" applyBorder="1" applyAlignment="1">
      <alignment vertical="top"/>
    </xf>
    <xf numFmtId="0" fontId="25" fillId="0" borderId="54" xfId="48" applyFont="1" applyBorder="1" applyAlignment="1">
      <alignment vertical="top"/>
    </xf>
    <xf numFmtId="0" fontId="25" fillId="0" borderId="68" xfId="48" applyFont="1" applyBorder="1" applyAlignment="1">
      <alignment vertical="top"/>
    </xf>
    <xf numFmtId="0" fontId="25" fillId="0" borderId="19" xfId="48" applyFont="1" applyBorder="1">
      <alignment vertical="center"/>
    </xf>
    <xf numFmtId="0" fontId="23" fillId="0" borderId="10" xfId="48" applyBorder="1">
      <alignment vertical="center"/>
    </xf>
    <xf numFmtId="0" fontId="23" fillId="0" borderId="19" xfId="48" applyBorder="1">
      <alignment vertical="center"/>
    </xf>
    <xf numFmtId="0" fontId="25" fillId="0" borderId="18" xfId="48" applyFont="1" applyBorder="1">
      <alignment vertical="center"/>
    </xf>
    <xf numFmtId="0" fontId="23" fillId="0" borderId="13" xfId="48" applyBorder="1">
      <alignment vertical="center"/>
    </xf>
    <xf numFmtId="1" fontId="25" fillId="0" borderId="29" xfId="48" applyNumberFormat="1" applyFont="1" applyFill="1" applyBorder="1" applyAlignment="1">
      <alignment horizontal="center" vertical="center"/>
    </xf>
    <xf numFmtId="0" fontId="28" fillId="0" borderId="0" xfId="0" applyFont="1"/>
    <xf numFmtId="0" fontId="28" fillId="0" borderId="43" xfId="0" applyFont="1" applyBorder="1"/>
    <xf numFmtId="176" fontId="28" fillId="0" borderId="0" xfId="0" applyNumberFormat="1" applyFont="1"/>
    <xf numFmtId="169" fontId="28" fillId="0" borderId="0" xfId="42" applyNumberFormat="1" applyFont="1"/>
    <xf numFmtId="9" fontId="28" fillId="0" borderId="0" xfId="0" applyNumberFormat="1" applyFont="1"/>
    <xf numFmtId="2" fontId="28" fillId="0" borderId="0" xfId="0" applyNumberFormat="1" applyFont="1"/>
    <xf numFmtId="170" fontId="28" fillId="0" borderId="43" xfId="43" applyNumberFormat="1" applyFont="1" applyBorder="1"/>
    <xf numFmtId="170" fontId="28" fillId="0" borderId="0" xfId="43" applyNumberFormat="1" applyFont="1"/>
    <xf numFmtId="9" fontId="28" fillId="0" borderId="44" xfId="44" applyFont="1" applyBorder="1"/>
    <xf numFmtId="0" fontId="28" fillId="0" borderId="19" xfId="0" applyFont="1" applyBorder="1"/>
    <xf numFmtId="170" fontId="28" fillId="0" borderId="19" xfId="43" applyNumberFormat="1" applyFont="1" applyBorder="1"/>
    <xf numFmtId="9" fontId="28" fillId="0" borderId="10" xfId="44" applyFont="1" applyBorder="1"/>
    <xf numFmtId="0" fontId="20" fillId="0" borderId="12" xfId="48" applyFont="1" applyFill="1" applyBorder="1" applyAlignment="1">
      <alignment horizontal="centerContinuous" vertical="center"/>
    </xf>
    <xf numFmtId="0" fontId="21" fillId="0" borderId="0" xfId="48" applyFont="1" applyFill="1" applyAlignment="1">
      <alignment horizontal="center" vertical="center" wrapText="1"/>
    </xf>
    <xf numFmtId="0" fontId="21" fillId="0" borderId="12" xfId="48" applyFont="1" applyFill="1" applyBorder="1" applyAlignment="1">
      <alignment horizontal="center" vertical="center"/>
    </xf>
    <xf numFmtId="169" fontId="28" fillId="0" borderId="43" xfId="42" applyNumberFormat="1" applyFont="1" applyBorder="1"/>
    <xf numFmtId="169" fontId="28" fillId="0" borderId="44" xfId="42" applyNumberFormat="1" applyFont="1" applyBorder="1"/>
    <xf numFmtId="169" fontId="28" fillId="0" borderId="19" xfId="42" applyNumberFormat="1" applyFont="1" applyBorder="1"/>
    <xf numFmtId="169" fontId="28" fillId="0" borderId="10" xfId="42" applyNumberFormat="1" applyFont="1" applyBorder="1"/>
    <xf numFmtId="0" fontId="20" fillId="0" borderId="21" xfId="0" applyFont="1" applyBorder="1"/>
    <xf numFmtId="0" fontId="20" fillId="0" borderId="20" xfId="0" applyFont="1" applyBorder="1" applyAlignment="1">
      <alignment horizontal="center"/>
    </xf>
    <xf numFmtId="0" fontId="20" fillId="0" borderId="16" xfId="0" applyFont="1" applyBorder="1" applyAlignment="1">
      <alignment horizontal="center"/>
    </xf>
    <xf numFmtId="0" fontId="29" fillId="0" borderId="0" xfId="0" applyFont="1"/>
    <xf numFmtId="0" fontId="28" fillId="0" borderId="21" xfId="0" applyFont="1" applyBorder="1"/>
    <xf numFmtId="0" fontId="28" fillId="0" borderId="16" xfId="0" applyFont="1" applyBorder="1" applyAlignment="1">
      <alignment horizontal="center"/>
    </xf>
    <xf numFmtId="0" fontId="29" fillId="0" borderId="17" xfId="0" applyFont="1" applyFill="1" applyBorder="1"/>
    <xf numFmtId="0" fontId="28" fillId="0" borderId="11" xfId="0" applyFont="1" applyBorder="1"/>
    <xf numFmtId="44" fontId="28" fillId="0" borderId="11" xfId="43" applyFont="1" applyBorder="1"/>
    <xf numFmtId="0" fontId="28" fillId="0" borderId="17" xfId="0" applyFont="1" applyFill="1" applyBorder="1"/>
    <xf numFmtId="0" fontId="28" fillId="0" borderId="15" xfId="0" applyFont="1" applyBorder="1"/>
    <xf numFmtId="0" fontId="28" fillId="0" borderId="16" xfId="0" quotePrefix="1" applyFont="1" applyBorder="1" applyAlignment="1">
      <alignment horizontal="center"/>
    </xf>
    <xf numFmtId="0" fontId="28" fillId="0" borderId="23" xfId="0" applyFont="1" applyBorder="1"/>
    <xf numFmtId="0" fontId="28" fillId="0" borderId="24" xfId="0" applyFont="1" applyBorder="1" applyAlignment="1">
      <alignment horizontal="center"/>
    </xf>
    <xf numFmtId="1" fontId="25" fillId="0" borderId="29" xfId="48" applyNumberFormat="1" applyFont="1" applyBorder="1" applyAlignment="1">
      <alignment horizontal="center" vertical="center" wrapText="1"/>
    </xf>
    <xf numFmtId="178" fontId="21" fillId="0" borderId="10" xfId="48" applyNumberFormat="1" applyFont="1" applyFill="1" applyBorder="1">
      <alignment vertical="center"/>
    </xf>
    <xf numFmtId="9" fontId="21" fillId="0" borderId="0" xfId="44" applyFont="1" applyAlignment="1">
      <alignment vertical="center"/>
    </xf>
    <xf numFmtId="9" fontId="21" fillId="0" borderId="10" xfId="44" applyFont="1" applyBorder="1" applyAlignment="1">
      <alignment vertical="center"/>
    </xf>
    <xf numFmtId="9" fontId="21" fillId="0" borderId="18" xfId="44" applyFont="1" applyBorder="1" applyAlignment="1">
      <alignment vertical="center"/>
    </xf>
    <xf numFmtId="9" fontId="21" fillId="0" borderId="13" xfId="44" applyFont="1" applyBorder="1" applyAlignment="1">
      <alignment vertical="center"/>
    </xf>
    <xf numFmtId="9" fontId="21" fillId="0" borderId="12" xfId="44" applyFont="1" applyBorder="1" applyAlignment="1">
      <alignment vertical="center"/>
    </xf>
    <xf numFmtId="0" fontId="25" fillId="0" borderId="56" xfId="48" applyFont="1" applyFill="1" applyBorder="1" applyAlignment="1">
      <alignment horizontal="center" vertical="center"/>
    </xf>
    <xf numFmtId="0" fontId="28" fillId="0" borderId="0" xfId="0" applyFont="1" applyFill="1"/>
    <xf numFmtId="0" fontId="21" fillId="0" borderId="22" xfId="48" applyFont="1" applyBorder="1" applyAlignment="1">
      <alignment horizontal="center" vertical="center"/>
    </xf>
    <xf numFmtId="175" fontId="21" fillId="0" borderId="11" xfId="44" applyNumberFormat="1" applyFont="1" applyBorder="1" applyAlignment="1">
      <alignment vertical="center"/>
    </xf>
    <xf numFmtId="175" fontId="21" fillId="0" borderId="14" xfId="44" applyNumberFormat="1" applyFont="1" applyBorder="1" applyAlignment="1">
      <alignment vertical="center"/>
    </xf>
    <xf numFmtId="37" fontId="21" fillId="0" borderId="32" xfId="48" applyNumberFormat="1" applyFont="1" applyBorder="1" applyAlignment="1">
      <alignment horizontal="center" vertical="center"/>
    </xf>
    <xf numFmtId="37" fontId="21" fillId="0" borderId="33" xfId="48" applyNumberFormat="1" applyFont="1" applyBorder="1" applyAlignment="1">
      <alignment horizontal="center" vertical="center"/>
    </xf>
    <xf numFmtId="37" fontId="21" fillId="0" borderId="34" xfId="48" applyNumberFormat="1" applyFont="1" applyBorder="1" applyAlignment="1">
      <alignment horizontal="center" vertical="center"/>
    </xf>
    <xf numFmtId="37" fontId="21" fillId="0" borderId="36" xfId="48" applyNumberFormat="1" applyFont="1" applyBorder="1" applyAlignment="1">
      <alignment horizontal="center" vertical="center"/>
    </xf>
    <xf numFmtId="37" fontId="21" fillId="0" borderId="37" xfId="48" applyNumberFormat="1" applyFont="1" applyBorder="1" applyAlignment="1">
      <alignment horizontal="center" vertical="center"/>
    </xf>
    <xf numFmtId="37" fontId="21" fillId="0" borderId="38" xfId="48" applyNumberFormat="1" applyFont="1" applyBorder="1" applyAlignment="1">
      <alignment horizontal="center" vertical="center"/>
    </xf>
    <xf numFmtId="9" fontId="21" fillId="0" borderId="36" xfId="44" applyFont="1" applyBorder="1" applyAlignment="1">
      <alignment horizontal="center" vertical="center"/>
    </xf>
    <xf numFmtId="9" fontId="21" fillId="0" borderId="37" xfId="44" applyFont="1" applyBorder="1" applyAlignment="1">
      <alignment horizontal="center" vertical="center"/>
    </xf>
    <xf numFmtId="9" fontId="21" fillId="0" borderId="38" xfId="44" applyFont="1" applyBorder="1" applyAlignment="1">
      <alignment horizontal="center" vertical="center"/>
    </xf>
    <xf numFmtId="172" fontId="21" fillId="0" borderId="40" xfId="48" applyNumberFormat="1" applyFont="1" applyBorder="1" applyAlignment="1">
      <alignment horizontal="center" vertical="center"/>
    </xf>
    <xf numFmtId="172" fontId="21" fillId="0" borderId="69" xfId="48" applyNumberFormat="1" applyFont="1" applyBorder="1" applyAlignment="1">
      <alignment horizontal="center" vertical="center"/>
    </xf>
    <xf numFmtId="172" fontId="21" fillId="0" borderId="70" xfId="48" applyNumberFormat="1" applyFont="1" applyBorder="1" applyAlignment="1">
      <alignment horizontal="center" vertical="center"/>
    </xf>
    <xf numFmtId="171" fontId="20" fillId="0" borderId="0" xfId="48" applyNumberFormat="1" applyFont="1" applyAlignment="1">
      <alignment horizontal="center" vertical="center"/>
    </xf>
    <xf numFmtId="171" fontId="21" fillId="0" borderId="0" xfId="48" applyNumberFormat="1" applyFont="1" applyAlignment="1">
      <alignment horizontal="center" vertical="center"/>
    </xf>
    <xf numFmtId="37" fontId="21" fillId="0" borderId="32" xfId="48" applyNumberFormat="1" applyFont="1" applyFill="1" applyBorder="1" applyAlignment="1">
      <alignment horizontal="center" vertical="center"/>
    </xf>
    <xf numFmtId="37" fontId="21" fillId="0" borderId="71" xfId="48" applyNumberFormat="1" applyFont="1" applyBorder="1" applyAlignment="1">
      <alignment horizontal="center" vertical="center"/>
    </xf>
    <xf numFmtId="9" fontId="21" fillId="0" borderId="71" xfId="44" applyFont="1" applyBorder="1" applyAlignment="1">
      <alignment horizontal="center" vertical="center"/>
    </xf>
    <xf numFmtId="37" fontId="21" fillId="0" borderId="72" xfId="48" applyNumberFormat="1" applyFont="1" applyBorder="1" applyAlignment="1">
      <alignment horizontal="center" vertical="center"/>
    </xf>
    <xf numFmtId="37" fontId="21" fillId="0" borderId="73" xfId="48" applyNumberFormat="1" applyFont="1" applyBorder="1" applyAlignment="1">
      <alignment horizontal="center" vertical="center"/>
    </xf>
    <xf numFmtId="37" fontId="21" fillId="0" borderId="74" xfId="48" applyNumberFormat="1" applyFont="1" applyBorder="1" applyAlignment="1">
      <alignment horizontal="center" vertical="center"/>
    </xf>
    <xf numFmtId="37" fontId="21" fillId="0" borderId="75" xfId="48" applyNumberFormat="1" applyFont="1" applyBorder="1" applyAlignment="1">
      <alignment horizontal="center" vertical="center"/>
    </xf>
    <xf numFmtId="9" fontId="21" fillId="0" borderId="75" xfId="44" applyFont="1" applyBorder="1" applyAlignment="1">
      <alignment horizontal="center" vertical="center"/>
    </xf>
    <xf numFmtId="172" fontId="21" fillId="0" borderId="76" xfId="48" applyNumberFormat="1" applyFont="1" applyBorder="1" applyAlignment="1">
      <alignment horizontal="center" vertical="center"/>
    </xf>
    <xf numFmtId="172" fontId="21" fillId="0" borderId="77" xfId="48" applyNumberFormat="1" applyFont="1" applyBorder="1" applyAlignment="1">
      <alignment horizontal="center" vertical="center"/>
    </xf>
    <xf numFmtId="172" fontId="21" fillId="0" borderId="78" xfId="48" applyNumberFormat="1" applyFont="1" applyBorder="1" applyAlignment="1">
      <alignment horizontal="center" vertical="center"/>
    </xf>
    <xf numFmtId="0" fontId="21" fillId="0" borderId="79" xfId="48" applyFont="1" applyBorder="1">
      <alignment vertical="center"/>
    </xf>
    <xf numFmtId="0" fontId="21" fillId="0" borderId="80" xfId="48" applyFont="1" applyBorder="1">
      <alignment vertical="center"/>
    </xf>
    <xf numFmtId="0" fontId="21" fillId="0" borderId="80" xfId="48" applyFont="1" applyFill="1" applyBorder="1">
      <alignment vertical="center"/>
    </xf>
    <xf numFmtId="0" fontId="21" fillId="0" borderId="81" xfId="48" applyFont="1" applyBorder="1">
      <alignment vertical="center"/>
    </xf>
    <xf numFmtId="166" fontId="21" fillId="0" borderId="16" xfId="45" applyNumberFormat="1" applyFont="1" applyFill="1" applyBorder="1" applyAlignment="1">
      <alignment vertical="top"/>
    </xf>
    <xf numFmtId="44" fontId="28" fillId="0" borderId="11" xfId="43" applyFont="1" applyFill="1" applyBorder="1"/>
    <xf numFmtId="0" fontId="28" fillId="0" borderId="11" xfId="0" applyFont="1" applyFill="1" applyBorder="1"/>
    <xf numFmtId="0" fontId="21" fillId="0" borderId="16" xfId="0" applyFont="1" applyBorder="1" applyAlignment="1">
      <alignment horizontal="center"/>
    </xf>
    <xf numFmtId="0" fontId="28" fillId="0" borderId="0" xfId="0" applyFont="1" applyFill="1" applyBorder="1"/>
    <xf numFmtId="0" fontId="0" fillId="0" borderId="0" xfId="0" applyFill="1"/>
    <xf numFmtId="0" fontId="16" fillId="0" borderId="12" xfId="0" applyFont="1" applyFill="1" applyBorder="1" applyAlignment="1">
      <alignment horizontal="center"/>
    </xf>
    <xf numFmtId="0" fontId="20" fillId="0" borderId="4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22" xfId="0" quotePrefix="1" applyFont="1" applyFill="1" applyBorder="1" applyAlignment="1">
      <alignment horizontal="center" vertical="center"/>
    </xf>
    <xf numFmtId="0" fontId="20" fillId="0" borderId="14" xfId="0" quotePrefix="1" applyFont="1" applyFill="1" applyBorder="1" applyAlignment="1">
      <alignment horizontal="center" vertical="center"/>
    </xf>
    <xf numFmtId="0" fontId="20" fillId="0" borderId="22"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20" xfId="48" applyFont="1" applyBorder="1" applyAlignment="1">
      <alignment horizontal="center" vertical="center"/>
    </xf>
    <xf numFmtId="0" fontId="20" fillId="0" borderId="24" xfId="48" applyFont="1" applyBorder="1" applyAlignment="1">
      <alignment horizontal="center" vertical="center"/>
    </xf>
    <xf numFmtId="0" fontId="20" fillId="0" borderId="25" xfId="48" applyFont="1" applyBorder="1" applyAlignment="1">
      <alignment horizontal="center" vertical="center"/>
    </xf>
    <xf numFmtId="0" fontId="20" fillId="0" borderId="26" xfId="48" applyFont="1" applyBorder="1" applyAlignment="1">
      <alignment horizontal="center" vertical="center"/>
    </xf>
    <xf numFmtId="0" fontId="20" fillId="0" borderId="27" xfId="48" applyFont="1" applyBorder="1" applyAlignment="1">
      <alignment horizontal="center" vertical="center"/>
    </xf>
    <xf numFmtId="0" fontId="18" fillId="0" borderId="0" xfId="48" applyFont="1" applyFill="1" applyAlignment="1">
      <alignment horizontal="center"/>
    </xf>
    <xf numFmtId="0" fontId="20" fillId="0" borderId="22" xfId="48" applyFont="1" applyBorder="1" applyAlignment="1">
      <alignment horizontal="center" vertical="center"/>
    </xf>
    <xf numFmtId="0" fontId="20" fillId="0" borderId="14" xfId="48" applyFont="1" applyBorder="1" applyAlignment="1">
      <alignment horizontal="center" vertical="center"/>
    </xf>
    <xf numFmtId="0" fontId="25" fillId="0" borderId="41" xfId="48" applyFont="1" applyBorder="1" applyAlignment="1">
      <alignment horizontal="center" vertical="center"/>
    </xf>
    <xf numFmtId="0" fontId="25" fillId="0" borderId="45" xfId="48" applyFont="1" applyBorder="1" applyAlignment="1">
      <alignment horizontal="center" vertical="center"/>
    </xf>
    <xf numFmtId="0" fontId="25" fillId="0" borderId="50" xfId="48" applyFont="1" applyBorder="1" applyAlignment="1">
      <alignment horizontal="center" vertical="center"/>
    </xf>
    <xf numFmtId="0" fontId="25" fillId="0" borderId="51" xfId="48" applyFont="1" applyBorder="1" applyAlignment="1">
      <alignment horizontal="center" vertical="center"/>
    </xf>
    <xf numFmtId="0" fontId="18" fillId="0" borderId="0" xfId="48" applyFont="1" applyAlignment="1">
      <alignment horizontal="center" vertical="center"/>
    </xf>
    <xf numFmtId="0" fontId="19" fillId="0" borderId="12" xfId="0" applyFont="1" applyBorder="1" applyAlignment="1">
      <alignment horizontal="center"/>
    </xf>
    <xf numFmtId="0" fontId="25" fillId="0" borderId="43" xfId="48" applyFont="1" applyBorder="1" applyAlignment="1">
      <alignment horizontal="center" vertical="center"/>
    </xf>
    <xf numFmtId="0" fontId="25" fillId="0" borderId="44" xfId="48" applyFont="1" applyBorder="1" applyAlignment="1">
      <alignment horizontal="center" vertical="center"/>
    </xf>
    <xf numFmtId="0" fontId="25" fillId="0" borderId="48" xfId="48" applyFont="1" applyBorder="1" applyAlignment="1">
      <alignment horizontal="center" vertical="center"/>
    </xf>
    <xf numFmtId="0" fontId="25" fillId="0" borderId="49" xfId="48" applyFont="1" applyBorder="1" applyAlignment="1">
      <alignment horizontal="center" vertical="center"/>
    </xf>
    <xf numFmtId="0" fontId="25" fillId="0" borderId="25" xfId="48" applyFont="1" applyBorder="1" applyAlignment="1">
      <alignment horizontal="center" vertical="center"/>
    </xf>
    <xf numFmtId="0" fontId="25" fillId="0" borderId="26" xfId="48" applyFont="1" applyBorder="1" applyAlignment="1">
      <alignment horizontal="center" vertical="center"/>
    </xf>
    <xf numFmtId="0" fontId="25" fillId="0" borderId="27" xfId="48" applyFont="1" applyBorder="1" applyAlignment="1">
      <alignment horizontal="center" vertical="center"/>
    </xf>
    <xf numFmtId="0" fontId="25" fillId="0" borderId="0" xfId="48" applyFont="1" applyAlignment="1">
      <alignment horizontal="center" vertical="center"/>
    </xf>
    <xf numFmtId="0" fontId="25" fillId="0" borderId="64" xfId="48" applyFont="1" applyBorder="1" applyAlignment="1">
      <alignment horizontal="left" vertical="top" wrapText="1"/>
    </xf>
    <xf numFmtId="0" fontId="23" fillId="0" borderId="65" xfId="48" applyBorder="1" applyAlignment="1">
      <alignment horizontal="left" vertical="top" wrapText="1"/>
    </xf>
    <xf numFmtId="0" fontId="23" fillId="0" borderId="66" xfId="48" applyBorder="1" applyAlignment="1">
      <alignment horizontal="left" vertical="top" wrapText="1"/>
    </xf>
    <xf numFmtId="0" fontId="25" fillId="0" borderId="25" xfId="48" applyFont="1" applyBorder="1" applyAlignment="1">
      <alignment horizontal="left" vertical="top" wrapText="1"/>
    </xf>
    <xf numFmtId="0" fontId="23" fillId="0" borderId="26" xfId="48" applyBorder="1" applyAlignment="1">
      <alignment horizontal="left" vertical="top" wrapText="1"/>
    </xf>
    <xf numFmtId="0" fontId="23" fillId="0" borderId="27" xfId="48" applyBorder="1" applyAlignment="1">
      <alignment horizontal="left" vertical="top" wrapText="1"/>
    </xf>
    <xf numFmtId="0" fontId="25" fillId="0" borderId="65" xfId="48" applyFont="1" applyBorder="1" applyAlignment="1">
      <alignment horizontal="left" vertical="top" wrapText="1"/>
    </xf>
    <xf numFmtId="0" fontId="25" fillId="0" borderId="66" xfId="48" applyFont="1" applyBorder="1" applyAlignment="1">
      <alignment horizontal="left" vertical="top"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Currency [0] 2" xfId="45" xr:uid="{ECD616BD-E1EC-49F9-8BB7-47F43DD952FA}"/>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18" xfId="48" xr:uid="{A4640143-730F-48E6-8839-3C4BDE596981}"/>
    <cellStyle name="Normal 2" xfId="49" xr:uid="{E6A33B0E-A9A0-4890-8B6A-9FA99C4FC971}"/>
    <cellStyle name="Normal 2 9" xfId="47" xr:uid="{BBDB9A49-34DF-4F05-A13A-252025AE0700}"/>
    <cellStyle name="Note" xfId="15" builtinId="10" customBuiltin="1"/>
    <cellStyle name="Output" xfId="10" builtinId="21" customBuiltin="1"/>
    <cellStyle name="Percent" xfId="44" builtinId="5"/>
    <cellStyle name="Percent 80" xfId="46" xr:uid="{E8C508FF-D995-4517-8F97-833FD5D7A90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Distribution of DTS and Commodity Bill Increases</a:t>
            </a:r>
          </a:p>
        </c:rich>
      </c:tx>
      <c:overlay val="0"/>
      <c:spPr>
        <a:noFill/>
        <a:ln w="25400">
          <a:noFill/>
        </a:ln>
      </c:spPr>
    </c:title>
    <c:autoTitleDeleted val="0"/>
    <c:plotArea>
      <c:layout/>
      <c:barChart>
        <c:barDir val="col"/>
        <c:grouping val="clustered"/>
        <c:varyColors val="0"/>
        <c:ser>
          <c:idx val="0"/>
          <c:order val="0"/>
          <c:tx>
            <c:v>Number of PODs</c:v>
          </c:tx>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166-4701-A92C-8D8AD12DB95D}"/>
                </c:ext>
              </c:extLst>
            </c:dLbl>
            <c:numFmt formatCode="#,##0" sourceLinked="0"/>
            <c:spPr>
              <a:solidFill>
                <a:srgbClr val="FFFFFF"/>
              </a:solidFill>
              <a:ln w="25400">
                <a:noFill/>
              </a:ln>
            </c:spPr>
            <c:txPr>
              <a:bodyPr/>
              <a:lstStyle/>
              <a:p>
                <a:pPr>
                  <a:defRPr sz="175"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'004-B Distribution'!#REF!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'004-B Distribution'!#REF!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66-4701-A92C-8D8AD12DB95D}"/>
            </c:ext>
          </c:extLst>
        </c:ser>
        <c:dLbls>
          <c:showLegendKey val="0"/>
          <c:showVal val="0"/>
          <c:showCatName val="0"/>
          <c:showSerName val="0"/>
          <c:showPercent val="0"/>
          <c:showBubbleSize val="0"/>
        </c:dLbls>
        <c:gapWidth val="50"/>
        <c:axId val="182762112"/>
        <c:axId val="161809152"/>
      </c:barChart>
      <c:catAx>
        <c:axId val="182762112"/>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Percentage Increase in DTS and Commodity Bill, 2009 to 2010</a:t>
                </a:r>
              </a:p>
            </c:rich>
          </c:tx>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Narrow"/>
                <a:ea typeface="Arial Narrow"/>
                <a:cs typeface="Arial Narrow"/>
              </a:defRPr>
            </a:pPr>
            <a:endParaRPr lang="en-US"/>
          </a:p>
        </c:txPr>
        <c:crossAx val="161809152"/>
        <c:crosses val="autoZero"/>
        <c:auto val="1"/>
        <c:lblAlgn val="ctr"/>
        <c:lblOffset val="100"/>
        <c:tickLblSkip val="1"/>
        <c:tickMarkSkip val="1"/>
        <c:noMultiLvlLbl val="0"/>
      </c:catAx>
      <c:valAx>
        <c:axId val="161809152"/>
        <c:scaling>
          <c:orientation val="minMax"/>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Number of PODs   </a:t>
                </a:r>
              </a:p>
            </c:rich>
          </c:tx>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Narrow"/>
                <a:ea typeface="Arial Narrow"/>
                <a:cs typeface="Arial Narrow"/>
              </a:defRPr>
            </a:pPr>
            <a:endParaRPr lang="en-US"/>
          </a:p>
        </c:txPr>
        <c:crossAx val="1827621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25" l="1.25" r="1" t="1" header="0.5" footer="0.5"/>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a:t>Distribution of DTS, PSC, and Commodity Bill Increases</a:t>
            </a:r>
          </a:p>
        </c:rich>
      </c:tx>
      <c:layout>
        <c:manualLayout>
          <c:xMode val="edge"/>
          <c:yMode val="edge"/>
          <c:x val="0.18204208848893888"/>
          <c:y val="3.3057851239669422E-2"/>
        </c:manualLayout>
      </c:layout>
      <c:overlay val="0"/>
      <c:spPr>
        <a:noFill/>
        <a:ln w="25400">
          <a:noFill/>
        </a:ln>
      </c:spPr>
    </c:title>
    <c:autoTitleDeleted val="0"/>
    <c:plotArea>
      <c:layout>
        <c:manualLayout>
          <c:layoutTarget val="inner"/>
          <c:xMode val="edge"/>
          <c:yMode val="edge"/>
          <c:x val="9.8555074981824461E-2"/>
          <c:y val="0.12291408761070644"/>
          <c:w val="0.88668597176526642"/>
          <c:h val="0.69101576206717474"/>
        </c:manualLayout>
      </c:layout>
      <c:barChart>
        <c:barDir val="col"/>
        <c:grouping val="clustered"/>
        <c:varyColors val="0"/>
        <c:ser>
          <c:idx val="0"/>
          <c:order val="0"/>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8"/>
              <c:layout>
                <c:manualLayout>
                  <c:x val="1.118665970325138E-3"/>
                  <c:y val="8.332248758161428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26-40C5-95BF-ADF68BB6822E}"/>
                </c:ext>
              </c:extLst>
            </c:dLbl>
            <c:numFmt formatCode="#,##0" sourceLinked="0"/>
            <c:spPr>
              <a:solidFill>
                <a:srgbClr val="FFFFFF"/>
              </a:solid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'E-4 Distribution'!$N$30:$N$41</c:f>
              <c:strCache>
                <c:ptCount val="12"/>
                <c:pt idx="0">
                  <c:v>-60% to &lt;-50%</c:v>
                </c:pt>
                <c:pt idx="1">
                  <c:v>-50% to &lt;-40%</c:v>
                </c:pt>
                <c:pt idx="2">
                  <c:v>-40% to &lt;-30%</c:v>
                </c:pt>
                <c:pt idx="3">
                  <c:v>-30% to &lt;-20%</c:v>
                </c:pt>
                <c:pt idx="4">
                  <c:v>-20% to &lt;-10%</c:v>
                </c:pt>
                <c:pt idx="5">
                  <c:v>-10% to &lt;0%</c:v>
                </c:pt>
                <c:pt idx="6">
                  <c:v>0% to &lt;10%</c:v>
                </c:pt>
                <c:pt idx="7">
                  <c:v>10% to &lt;20%</c:v>
                </c:pt>
                <c:pt idx="8">
                  <c:v>20% to &lt;30%</c:v>
                </c:pt>
                <c:pt idx="9">
                  <c:v>30% to &lt;40%</c:v>
                </c:pt>
                <c:pt idx="10">
                  <c:v>40% to &lt;50%</c:v>
                </c:pt>
                <c:pt idx="11">
                  <c:v>50% to &lt;60%</c:v>
                </c:pt>
              </c:strCache>
            </c:strRef>
          </c:cat>
          <c:val>
            <c:numRef>
              <c:f>'E-4 Distribution'!$O$30:$O$41</c:f>
              <c:numCache>
                <c:formatCode>General</c:formatCode>
                <c:ptCount val="12"/>
              </c:numCache>
            </c:numRef>
          </c:val>
          <c:extLst>
            <c:ext xmlns:c16="http://schemas.microsoft.com/office/drawing/2014/chart" uri="{C3380CC4-5D6E-409C-BE32-E72D297353CC}">
              <c16:uniqueId val="{00000001-EC26-40C5-95BF-ADF68BB6822E}"/>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'E-4 Distribution'!$N$30:$N$41</c:f>
              <c:strCache>
                <c:ptCount val="12"/>
                <c:pt idx="0">
                  <c:v>-60% to &lt;-50%</c:v>
                </c:pt>
                <c:pt idx="1">
                  <c:v>-50% to &lt;-40%</c:v>
                </c:pt>
                <c:pt idx="2">
                  <c:v>-40% to &lt;-30%</c:v>
                </c:pt>
                <c:pt idx="3">
                  <c:v>-30% to &lt;-20%</c:v>
                </c:pt>
                <c:pt idx="4">
                  <c:v>-20% to &lt;-10%</c:v>
                </c:pt>
                <c:pt idx="5">
                  <c:v>-10% to &lt;0%</c:v>
                </c:pt>
                <c:pt idx="6">
                  <c:v>0% to &lt;10%</c:v>
                </c:pt>
                <c:pt idx="7">
                  <c:v>10% to &lt;20%</c:v>
                </c:pt>
                <c:pt idx="8">
                  <c:v>20% to &lt;30%</c:v>
                </c:pt>
                <c:pt idx="9">
                  <c:v>30% to &lt;40%</c:v>
                </c:pt>
                <c:pt idx="10">
                  <c:v>40% to &lt;50%</c:v>
                </c:pt>
                <c:pt idx="11">
                  <c:v>50% to &lt;60%</c:v>
                </c:pt>
              </c:strCache>
            </c:strRef>
          </c:cat>
          <c:val>
            <c:numRef>
              <c:f>'E-4 Distribution'!$P$30:$P$41</c:f>
              <c:numCache>
                <c:formatCode>General</c:formatCode>
                <c:ptCount val="12"/>
                <c:pt idx="0">
                  <c:v>0</c:v>
                </c:pt>
                <c:pt idx="1">
                  <c:v>0</c:v>
                </c:pt>
                <c:pt idx="2">
                  <c:v>0</c:v>
                </c:pt>
                <c:pt idx="3">
                  <c:v>3</c:v>
                </c:pt>
                <c:pt idx="4">
                  <c:v>33</c:v>
                </c:pt>
                <c:pt idx="5">
                  <c:v>291</c:v>
                </c:pt>
                <c:pt idx="6">
                  <c:v>234</c:v>
                </c:pt>
                <c:pt idx="7">
                  <c:v>3</c:v>
                </c:pt>
                <c:pt idx="8">
                  <c:v>0</c:v>
                </c:pt>
                <c:pt idx="9">
                  <c:v>0</c:v>
                </c:pt>
                <c:pt idx="10">
                  <c:v>0</c:v>
                </c:pt>
                <c:pt idx="11">
                  <c:v>0</c:v>
                </c:pt>
              </c:numCache>
            </c:numRef>
          </c:val>
          <c:extLst>
            <c:ext xmlns:c16="http://schemas.microsoft.com/office/drawing/2014/chart" uri="{C3380CC4-5D6E-409C-BE32-E72D297353CC}">
              <c16:uniqueId val="{00000002-EC26-40C5-95BF-ADF68BB6822E}"/>
            </c:ext>
          </c:extLst>
        </c:ser>
        <c:dLbls>
          <c:showLegendKey val="0"/>
          <c:showVal val="0"/>
          <c:showCatName val="0"/>
          <c:showSerName val="0"/>
          <c:showPercent val="0"/>
          <c:showBubbleSize val="0"/>
        </c:dLbls>
        <c:gapWidth val="50"/>
        <c:axId val="161842304"/>
        <c:axId val="161844224"/>
      </c:barChart>
      <c:catAx>
        <c:axId val="16184230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Percentage Increase in DTS, PSC, and Commodity Bill, Current</a:t>
                </a:r>
                <a:r>
                  <a:rPr lang="en-US" sz="1000" baseline="0"/>
                  <a:t> to Proposed Rate Design with 2019 Test Year</a:t>
                </a:r>
                <a:endParaRPr lang="en-US" sz="1000"/>
              </a:p>
            </c:rich>
          </c:tx>
          <c:layout>
            <c:manualLayout>
              <c:xMode val="edge"/>
              <c:yMode val="edge"/>
              <c:x val="0.21894249134351162"/>
              <c:y val="0.91407610144988571"/>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161844224"/>
        <c:crosses val="autoZero"/>
        <c:auto val="1"/>
        <c:lblAlgn val="ctr"/>
        <c:lblOffset val="100"/>
        <c:tickLblSkip val="1"/>
        <c:tickMarkSkip val="1"/>
        <c:noMultiLvlLbl val="0"/>
      </c:catAx>
      <c:valAx>
        <c:axId val="16184422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Number of PODs   </a:t>
                </a:r>
              </a:p>
            </c:rich>
          </c:tx>
          <c:layout>
            <c:manualLayout>
              <c:xMode val="edge"/>
              <c:yMode val="edge"/>
              <c:x val="2.0690793932448586E-2"/>
              <c:y val="0.28719075890914708"/>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161842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1.25" r="1" t="1" header="0.5" footer="0.5"/>
    <c:pageSetup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a:t>Distribution of DTS, and PSC Bill Increases</a:t>
            </a:r>
          </a:p>
        </c:rich>
      </c:tx>
      <c:layout>
        <c:manualLayout>
          <c:xMode val="edge"/>
          <c:yMode val="edge"/>
          <c:x val="0.18204208848893888"/>
          <c:y val="3.3057851239669422E-2"/>
        </c:manualLayout>
      </c:layout>
      <c:overlay val="0"/>
      <c:spPr>
        <a:noFill/>
        <a:ln w="25400">
          <a:noFill/>
        </a:ln>
      </c:spPr>
    </c:title>
    <c:autoTitleDeleted val="0"/>
    <c:plotArea>
      <c:layout>
        <c:manualLayout>
          <c:layoutTarget val="inner"/>
          <c:xMode val="edge"/>
          <c:yMode val="edge"/>
          <c:x val="9.8555074981824461E-2"/>
          <c:y val="0.12291408761070644"/>
          <c:w val="0.88668597176526642"/>
          <c:h val="0.69101576206717474"/>
        </c:manualLayout>
      </c:layout>
      <c:barChart>
        <c:barDir val="col"/>
        <c:grouping val="clustered"/>
        <c:varyColors val="0"/>
        <c:ser>
          <c:idx val="0"/>
          <c:order val="0"/>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8"/>
              <c:layout>
                <c:manualLayout>
                  <c:x val="1.118665970325138E-3"/>
                  <c:y val="8.332248758161428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BC-4C72-8DEB-40C9695579B4}"/>
                </c:ext>
              </c:extLst>
            </c:dLbl>
            <c:numFmt formatCode="#,##0" sourceLinked="0"/>
            <c:spPr>
              <a:solidFill>
                <a:srgbClr val="FFFFFF"/>
              </a:solid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'E-4 Distribution'!$C$30:$C$41</c:f>
              <c:strCache>
                <c:ptCount val="12"/>
                <c:pt idx="0">
                  <c:v>-60% to &lt;-50%</c:v>
                </c:pt>
                <c:pt idx="1">
                  <c:v>-50% to &lt;-40%</c:v>
                </c:pt>
                <c:pt idx="2">
                  <c:v>-40% to &lt;-30%</c:v>
                </c:pt>
                <c:pt idx="3">
                  <c:v>-30% to &lt;-20%</c:v>
                </c:pt>
                <c:pt idx="4">
                  <c:v>-20% to &lt;-10%</c:v>
                </c:pt>
                <c:pt idx="5">
                  <c:v>-10% to &lt;0%</c:v>
                </c:pt>
                <c:pt idx="6">
                  <c:v>0% to &lt;10%</c:v>
                </c:pt>
                <c:pt idx="7">
                  <c:v>10% to &lt;20%</c:v>
                </c:pt>
                <c:pt idx="8">
                  <c:v>20% to &lt;30%</c:v>
                </c:pt>
                <c:pt idx="9">
                  <c:v>30% to &lt;40%</c:v>
                </c:pt>
                <c:pt idx="10">
                  <c:v>40% to &lt;50%</c:v>
                </c:pt>
                <c:pt idx="11">
                  <c:v>50% to &lt;60%</c:v>
                </c:pt>
              </c:strCache>
            </c:strRef>
          </c:cat>
          <c:val>
            <c:numRef>
              <c:f>'E-4 Distribution'!$O$30:$O$41</c:f>
              <c:numCache>
                <c:formatCode>General</c:formatCode>
                <c:ptCount val="12"/>
              </c:numCache>
            </c:numRef>
          </c:val>
          <c:extLst>
            <c:ext xmlns:c16="http://schemas.microsoft.com/office/drawing/2014/chart" uri="{C3380CC4-5D6E-409C-BE32-E72D297353CC}">
              <c16:uniqueId val="{00000001-C0BC-4C72-8DEB-40C9695579B4}"/>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'E-4 Distribution'!$C$30:$C$41</c:f>
              <c:strCache>
                <c:ptCount val="12"/>
                <c:pt idx="0">
                  <c:v>-60% to &lt;-50%</c:v>
                </c:pt>
                <c:pt idx="1">
                  <c:v>-50% to &lt;-40%</c:v>
                </c:pt>
                <c:pt idx="2">
                  <c:v>-40% to &lt;-30%</c:v>
                </c:pt>
                <c:pt idx="3">
                  <c:v>-30% to &lt;-20%</c:v>
                </c:pt>
                <c:pt idx="4">
                  <c:v>-20% to &lt;-10%</c:v>
                </c:pt>
                <c:pt idx="5">
                  <c:v>-10% to &lt;0%</c:v>
                </c:pt>
                <c:pt idx="6">
                  <c:v>0% to &lt;10%</c:v>
                </c:pt>
                <c:pt idx="7">
                  <c:v>10% to &lt;20%</c:v>
                </c:pt>
                <c:pt idx="8">
                  <c:v>20% to &lt;30%</c:v>
                </c:pt>
                <c:pt idx="9">
                  <c:v>30% to &lt;40%</c:v>
                </c:pt>
                <c:pt idx="10">
                  <c:v>40% to &lt;50%</c:v>
                </c:pt>
                <c:pt idx="11">
                  <c:v>50% to &lt;60%</c:v>
                </c:pt>
              </c:strCache>
            </c:strRef>
          </c:cat>
          <c:val>
            <c:numRef>
              <c:f>'E-4 Distribution'!$E$30:$E$41</c:f>
              <c:numCache>
                <c:formatCode>General</c:formatCode>
                <c:ptCount val="12"/>
                <c:pt idx="0">
                  <c:v>0</c:v>
                </c:pt>
                <c:pt idx="1">
                  <c:v>0</c:v>
                </c:pt>
                <c:pt idx="2">
                  <c:v>0</c:v>
                </c:pt>
                <c:pt idx="3">
                  <c:v>6</c:v>
                </c:pt>
                <c:pt idx="4">
                  <c:v>51</c:v>
                </c:pt>
                <c:pt idx="5">
                  <c:v>270</c:v>
                </c:pt>
                <c:pt idx="6">
                  <c:v>226</c:v>
                </c:pt>
                <c:pt idx="7">
                  <c:v>5</c:v>
                </c:pt>
                <c:pt idx="8">
                  <c:v>3</c:v>
                </c:pt>
                <c:pt idx="9">
                  <c:v>1</c:v>
                </c:pt>
                <c:pt idx="10">
                  <c:v>2</c:v>
                </c:pt>
                <c:pt idx="11">
                  <c:v>0</c:v>
                </c:pt>
              </c:numCache>
            </c:numRef>
          </c:val>
          <c:extLst>
            <c:ext xmlns:c16="http://schemas.microsoft.com/office/drawing/2014/chart" uri="{C3380CC4-5D6E-409C-BE32-E72D297353CC}">
              <c16:uniqueId val="{00000002-C0BC-4C72-8DEB-40C9695579B4}"/>
            </c:ext>
          </c:extLst>
        </c:ser>
        <c:dLbls>
          <c:showLegendKey val="0"/>
          <c:showVal val="0"/>
          <c:showCatName val="0"/>
          <c:showSerName val="0"/>
          <c:showPercent val="0"/>
          <c:showBubbleSize val="0"/>
        </c:dLbls>
        <c:gapWidth val="50"/>
        <c:axId val="161842304"/>
        <c:axId val="161844224"/>
      </c:barChart>
      <c:catAx>
        <c:axId val="16184230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Percentage Increase in DTS, and PSC,</a:t>
                </a:r>
                <a:r>
                  <a:rPr lang="en-US" sz="1000" baseline="0"/>
                  <a:t> Current to Proposed Rate Design with 2019 Test Year</a:t>
                </a:r>
                <a:endParaRPr lang="en-US" sz="1000"/>
              </a:p>
            </c:rich>
          </c:tx>
          <c:layout>
            <c:manualLayout>
              <c:xMode val="edge"/>
              <c:yMode val="edge"/>
              <c:x val="0.21894249134351162"/>
              <c:y val="0.91407610144988571"/>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161844224"/>
        <c:crosses val="autoZero"/>
        <c:auto val="1"/>
        <c:lblAlgn val="ctr"/>
        <c:lblOffset val="100"/>
        <c:tickLblSkip val="1"/>
        <c:tickMarkSkip val="1"/>
        <c:noMultiLvlLbl val="0"/>
      </c:catAx>
      <c:valAx>
        <c:axId val="16184422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Number of PODs   </a:t>
                </a:r>
              </a:p>
            </c:rich>
          </c:tx>
          <c:layout>
            <c:manualLayout>
              <c:xMode val="edge"/>
              <c:yMode val="edge"/>
              <c:x val="2.0690793932448586E-2"/>
              <c:y val="0.28719075890914708"/>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161842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1.25" r="1" t="1" header="0.5" footer="0.5"/>
    <c:pageSetup orientation="landscape"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2" name="Chart 1">
          <a:extLst>
            <a:ext uri="{FF2B5EF4-FFF2-40B4-BE49-F238E27FC236}">
              <a16:creationId xmlns:a16="http://schemas.microsoft.com/office/drawing/2014/main" id="{22A67C8C-CF73-4D50-B462-06D150FF75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3</xdr:row>
      <xdr:rowOff>0</xdr:rowOff>
    </xdr:from>
    <xdr:to>
      <xdr:col>21</xdr:col>
      <xdr:colOff>0</xdr:colOff>
      <xdr:row>25</xdr:row>
      <xdr:rowOff>0</xdr:rowOff>
    </xdr:to>
    <xdr:graphicFrame macro="">
      <xdr:nvGraphicFramePr>
        <xdr:cNvPr id="3" name="Chart 3">
          <a:extLst>
            <a:ext uri="{FF2B5EF4-FFF2-40B4-BE49-F238E27FC236}">
              <a16:creationId xmlns:a16="http://schemas.microsoft.com/office/drawing/2014/main" id="{112CA340-F2E0-42D1-8CFE-36E5876C0F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0</xdr:rowOff>
    </xdr:from>
    <xdr:to>
      <xdr:col>10</xdr:col>
      <xdr:colOff>0</xdr:colOff>
      <xdr:row>25</xdr:row>
      <xdr:rowOff>0</xdr:rowOff>
    </xdr:to>
    <xdr:graphicFrame macro="">
      <xdr:nvGraphicFramePr>
        <xdr:cNvPr id="5" name="Chart 3">
          <a:extLst>
            <a:ext uri="{FF2B5EF4-FFF2-40B4-BE49-F238E27FC236}">
              <a16:creationId xmlns:a16="http://schemas.microsoft.com/office/drawing/2014/main" id="{25A3C528-D20E-4CB1-BE0D-DD7AF49ED4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0FAF9-D5FA-4DC1-9469-FE4971F98224}">
  <dimension ref="A1:U31"/>
  <sheetViews>
    <sheetView tabSelected="1" zoomScaleNormal="100" workbookViewId="0">
      <selection sqref="A1:F1"/>
    </sheetView>
  </sheetViews>
  <sheetFormatPr defaultRowHeight="14.5" x14ac:dyDescent="0.35"/>
  <cols>
    <col min="1" max="1" width="34.453125" bestFit="1" customWidth="1"/>
    <col min="3" max="3" width="16.08984375" customWidth="1"/>
    <col min="4" max="4" width="34.453125" bestFit="1" customWidth="1"/>
    <col min="6" max="6" width="15.81640625" customWidth="1"/>
  </cols>
  <sheetData>
    <row r="1" spans="1:21" x14ac:dyDescent="0.35">
      <c r="A1" s="194" t="s">
        <v>198</v>
      </c>
      <c r="B1" s="194"/>
      <c r="C1" s="194"/>
      <c r="D1" s="194"/>
      <c r="E1" s="194"/>
      <c r="F1" s="194"/>
    </row>
    <row r="2" spans="1:21" s="114" customFormat="1" ht="13" x14ac:dyDescent="0.3">
      <c r="A2" s="195" t="s">
        <v>2</v>
      </c>
      <c r="B2" s="197" t="s">
        <v>3</v>
      </c>
      <c r="C2" s="199" t="s">
        <v>195</v>
      </c>
      <c r="D2" s="197" t="s">
        <v>2</v>
      </c>
      <c r="E2" s="197" t="s">
        <v>3</v>
      </c>
      <c r="F2" s="201" t="s">
        <v>196</v>
      </c>
      <c r="G2" s="123"/>
    </row>
    <row r="3" spans="1:21" s="114" customFormat="1" ht="13" x14ac:dyDescent="0.3">
      <c r="A3" s="196"/>
      <c r="B3" s="198"/>
      <c r="C3" s="200"/>
      <c r="D3" s="198"/>
      <c r="E3" s="198"/>
      <c r="F3" s="202"/>
      <c r="G3" s="123"/>
      <c r="H3" s="155"/>
      <c r="I3" s="155"/>
      <c r="J3" s="155"/>
      <c r="K3" s="155"/>
      <c r="L3" s="155"/>
      <c r="M3" s="155"/>
      <c r="N3" s="155"/>
      <c r="O3" s="155"/>
      <c r="P3" s="155"/>
      <c r="Q3" s="155"/>
      <c r="R3" s="155"/>
      <c r="S3" s="155"/>
      <c r="T3" s="155"/>
      <c r="U3" s="155"/>
    </row>
    <row r="4" spans="1:21" s="114" customFormat="1" ht="13" x14ac:dyDescent="0.3">
      <c r="A4" s="133" t="s">
        <v>8</v>
      </c>
      <c r="B4" s="134"/>
      <c r="C4" s="4"/>
      <c r="D4" s="139" t="s">
        <v>26</v>
      </c>
      <c r="E4" s="134"/>
      <c r="F4" s="141"/>
      <c r="G4" s="123"/>
    </row>
    <row r="5" spans="1:21" s="114" customFormat="1" ht="13" x14ac:dyDescent="0.3">
      <c r="A5" s="137" t="s">
        <v>9</v>
      </c>
      <c r="B5" s="138" t="s">
        <v>5</v>
      </c>
      <c r="C5" s="1">
        <v>10508</v>
      </c>
      <c r="D5" s="142" t="s">
        <v>6</v>
      </c>
      <c r="E5" s="138" t="s">
        <v>7</v>
      </c>
      <c r="F5" s="189">
        <v>10.45</v>
      </c>
      <c r="G5" s="123"/>
    </row>
    <row r="6" spans="1:21" s="114" customFormat="1" ht="13" x14ac:dyDescent="0.3">
      <c r="A6" s="137" t="s">
        <v>6</v>
      </c>
      <c r="B6" s="138" t="s">
        <v>7</v>
      </c>
      <c r="C6" s="188">
        <f>1.26/(1.26+0.87)*2.01</f>
        <v>1.189014084507042</v>
      </c>
      <c r="D6" s="136" t="s">
        <v>27</v>
      </c>
      <c r="E6" s="138"/>
      <c r="F6" s="190"/>
      <c r="G6" s="123"/>
    </row>
    <row r="7" spans="1:21" s="114" customFormat="1" ht="13" x14ac:dyDescent="0.3">
      <c r="A7" s="133" t="s">
        <v>10</v>
      </c>
      <c r="B7" s="135"/>
      <c r="C7" s="1"/>
      <c r="D7" s="137" t="s">
        <v>163</v>
      </c>
      <c r="E7" s="191" t="s">
        <v>5</v>
      </c>
      <c r="F7" s="189">
        <v>6206</v>
      </c>
      <c r="G7" s="123"/>
    </row>
    <row r="8" spans="1:21" s="114" customFormat="1" ht="13" x14ac:dyDescent="0.3">
      <c r="A8" s="137" t="s">
        <v>4</v>
      </c>
      <c r="B8" s="138" t="s">
        <v>5</v>
      </c>
      <c r="C8" s="1">
        <v>2914</v>
      </c>
      <c r="D8" s="137" t="s">
        <v>164</v>
      </c>
      <c r="E8" s="138" t="s">
        <v>5</v>
      </c>
      <c r="F8" s="189">
        <v>2273</v>
      </c>
      <c r="G8" s="123"/>
    </row>
    <row r="9" spans="1:21" s="114" customFormat="1" ht="13" x14ac:dyDescent="0.3">
      <c r="A9" s="137" t="s">
        <v>6</v>
      </c>
      <c r="B9" s="138" t="s">
        <v>7</v>
      </c>
      <c r="C9" s="188">
        <f>0.87/(0.87+1.26)*2.01</f>
        <v>0.82098591549295763</v>
      </c>
      <c r="E9" s="138"/>
      <c r="F9" s="140"/>
      <c r="G9" s="123"/>
    </row>
    <row r="10" spans="1:21" s="114" customFormat="1" ht="13" x14ac:dyDescent="0.3">
      <c r="A10" s="133" t="s">
        <v>11</v>
      </c>
      <c r="B10" s="135"/>
      <c r="C10" s="1"/>
      <c r="D10" s="133" t="s">
        <v>11</v>
      </c>
      <c r="E10" s="135"/>
      <c r="F10" s="143"/>
      <c r="G10" s="123"/>
    </row>
    <row r="11" spans="1:21" s="114" customFormat="1" ht="13" x14ac:dyDescent="0.3">
      <c r="A11" s="137" t="s">
        <v>12</v>
      </c>
      <c r="B11" s="144" t="s">
        <v>13</v>
      </c>
      <c r="C11" s="1">
        <v>13499</v>
      </c>
      <c r="D11" s="137" t="s">
        <v>12</v>
      </c>
      <c r="E11" s="144" t="s">
        <v>13</v>
      </c>
      <c r="F11" s="1">
        <f>C11</f>
        <v>13499</v>
      </c>
    </row>
    <row r="12" spans="1:21" s="114" customFormat="1" ht="13" x14ac:dyDescent="0.3">
      <c r="A12" s="137" t="s">
        <v>14</v>
      </c>
      <c r="B12" s="138" t="s">
        <v>5</v>
      </c>
      <c r="C12" s="1">
        <v>4443</v>
      </c>
      <c r="D12" s="137" t="s">
        <v>14</v>
      </c>
      <c r="E12" s="138" t="s">
        <v>5</v>
      </c>
      <c r="F12" s="1">
        <f t="shared" ref="F12:F15" si="0">C12</f>
        <v>4443</v>
      </c>
    </row>
    <row r="13" spans="1:21" s="114" customFormat="1" ht="13" x14ac:dyDescent="0.3">
      <c r="A13" s="137" t="s">
        <v>15</v>
      </c>
      <c r="B13" s="138" t="s">
        <v>5</v>
      </c>
      <c r="C13" s="1">
        <v>2635</v>
      </c>
      <c r="D13" s="137" t="s">
        <v>15</v>
      </c>
      <c r="E13" s="138" t="s">
        <v>5</v>
      </c>
      <c r="F13" s="1">
        <f t="shared" si="0"/>
        <v>2635</v>
      </c>
    </row>
    <row r="14" spans="1:21" s="114" customFormat="1" ht="13" x14ac:dyDescent="0.3">
      <c r="A14" s="137" t="s">
        <v>16</v>
      </c>
      <c r="B14" s="138" t="s">
        <v>5</v>
      </c>
      <c r="C14" s="1">
        <v>1764</v>
      </c>
      <c r="D14" s="137" t="s">
        <v>16</v>
      </c>
      <c r="E14" s="138" t="s">
        <v>5</v>
      </c>
      <c r="F14" s="1">
        <f t="shared" si="0"/>
        <v>1764</v>
      </c>
    </row>
    <row r="15" spans="1:21" s="114" customFormat="1" ht="13" x14ac:dyDescent="0.3">
      <c r="A15" s="137" t="s">
        <v>17</v>
      </c>
      <c r="B15" s="138" t="s">
        <v>5</v>
      </c>
      <c r="C15" s="1">
        <v>1086</v>
      </c>
      <c r="D15" s="137" t="s">
        <v>17</v>
      </c>
      <c r="E15" s="138" t="s">
        <v>5</v>
      </c>
      <c r="F15" s="1">
        <f t="shared" si="0"/>
        <v>1086</v>
      </c>
    </row>
    <row r="16" spans="1:21" s="114" customFormat="1" ht="13" x14ac:dyDescent="0.3">
      <c r="A16" s="137" t="s">
        <v>6</v>
      </c>
      <c r="B16" s="144" t="s">
        <v>7</v>
      </c>
      <c r="C16" s="2"/>
      <c r="D16" s="137" t="s">
        <v>6</v>
      </c>
      <c r="E16" s="144" t="s">
        <v>7</v>
      </c>
      <c r="F16" s="2"/>
    </row>
    <row r="17" spans="1:6" s="114" customFormat="1" ht="13" x14ac:dyDescent="0.3">
      <c r="A17" s="137"/>
      <c r="B17" s="138"/>
      <c r="C17" s="3"/>
      <c r="D17" s="137"/>
      <c r="E17" s="138"/>
      <c r="F17" s="3"/>
    </row>
    <row r="18" spans="1:6" s="114" customFormat="1" ht="13" x14ac:dyDescent="0.3">
      <c r="A18" s="133" t="s">
        <v>18</v>
      </c>
      <c r="B18" s="135"/>
      <c r="C18" s="4"/>
      <c r="D18" s="133" t="s">
        <v>18</v>
      </c>
      <c r="E18" s="135"/>
      <c r="F18" s="4"/>
    </row>
    <row r="19" spans="1:6" s="114" customFormat="1" ht="13" x14ac:dyDescent="0.3">
      <c r="A19" s="137" t="s">
        <v>19</v>
      </c>
      <c r="B19" s="138" t="s">
        <v>7</v>
      </c>
      <c r="C19" s="5">
        <v>6.2799999999999995E-2</v>
      </c>
      <c r="D19" s="137" t="s">
        <v>19</v>
      </c>
      <c r="E19" s="138" t="s">
        <v>7</v>
      </c>
      <c r="F19" s="5">
        <f>C19</f>
        <v>6.2799999999999995E-2</v>
      </c>
    </row>
    <row r="20" spans="1:6" s="114" customFormat="1" ht="13" x14ac:dyDescent="0.3">
      <c r="A20" s="137"/>
      <c r="B20" s="138"/>
      <c r="C20" s="3"/>
      <c r="D20" s="137"/>
      <c r="E20" s="138"/>
      <c r="F20" s="3"/>
    </row>
    <row r="21" spans="1:6" s="114" customFormat="1" ht="13" x14ac:dyDescent="0.3">
      <c r="A21" s="133" t="s">
        <v>20</v>
      </c>
      <c r="B21" s="135"/>
      <c r="C21" s="4"/>
      <c r="D21" s="133" t="s">
        <v>20</v>
      </c>
      <c r="E21" s="135"/>
      <c r="F21" s="4"/>
    </row>
    <row r="22" spans="1:6" s="114" customFormat="1" ht="13" x14ac:dyDescent="0.3">
      <c r="A22" s="137" t="s">
        <v>6</v>
      </c>
      <c r="B22" s="138" t="s">
        <v>7</v>
      </c>
      <c r="C22" s="1">
        <v>0.06</v>
      </c>
      <c r="D22" s="137" t="s">
        <v>6</v>
      </c>
      <c r="E22" s="138" t="s">
        <v>7</v>
      </c>
      <c r="F22" s="1">
        <f>C22</f>
        <v>0.06</v>
      </c>
    </row>
    <row r="23" spans="1:6" s="114" customFormat="1" ht="13" x14ac:dyDescent="0.3">
      <c r="A23" s="137"/>
      <c r="B23" s="138"/>
      <c r="C23" s="3"/>
      <c r="D23" s="137"/>
      <c r="E23" s="138"/>
      <c r="F23" s="3"/>
    </row>
    <row r="24" spans="1:6" s="114" customFormat="1" ht="13" x14ac:dyDescent="0.3">
      <c r="A24" s="133" t="s">
        <v>21</v>
      </c>
      <c r="B24" s="135"/>
      <c r="C24" s="4"/>
      <c r="D24" s="133" t="s">
        <v>21</v>
      </c>
      <c r="E24" s="135"/>
      <c r="F24" s="4"/>
    </row>
    <row r="25" spans="1:6" s="114" customFormat="1" ht="13" x14ac:dyDescent="0.3">
      <c r="A25" s="137" t="s">
        <v>22</v>
      </c>
      <c r="B25" s="138" t="s">
        <v>5</v>
      </c>
      <c r="C25" s="1">
        <v>31</v>
      </c>
      <c r="D25" s="137" t="s">
        <v>22</v>
      </c>
      <c r="E25" s="138" t="s">
        <v>5</v>
      </c>
      <c r="F25" s="1">
        <f>C25</f>
        <v>31</v>
      </c>
    </row>
    <row r="26" spans="1:6" s="114" customFormat="1" ht="13" x14ac:dyDescent="0.3">
      <c r="A26" s="137"/>
      <c r="B26" s="138"/>
      <c r="C26" s="1"/>
      <c r="D26" s="137"/>
      <c r="E26" s="138"/>
      <c r="F26" s="1"/>
    </row>
    <row r="27" spans="1:6" s="114" customFormat="1" ht="13" x14ac:dyDescent="0.3">
      <c r="A27" s="133" t="s">
        <v>23</v>
      </c>
      <c r="B27" s="135"/>
      <c r="C27" s="4"/>
      <c r="D27" s="133" t="s">
        <v>23</v>
      </c>
      <c r="E27" s="135"/>
      <c r="F27" s="4"/>
    </row>
    <row r="28" spans="1:6" s="114" customFormat="1" ht="13" x14ac:dyDescent="0.3">
      <c r="A28" s="145" t="s">
        <v>24</v>
      </c>
      <c r="B28" s="146" t="s">
        <v>25</v>
      </c>
      <c r="C28" s="6">
        <v>400</v>
      </c>
      <c r="D28" s="145" t="s">
        <v>24</v>
      </c>
      <c r="E28" s="146" t="s">
        <v>25</v>
      </c>
      <c r="F28" s="6">
        <f>C28</f>
        <v>400</v>
      </c>
    </row>
    <row r="30" spans="1:6" ht="15.5" x14ac:dyDescent="0.35">
      <c r="A30" s="192" t="s">
        <v>197</v>
      </c>
      <c r="B30" s="193"/>
      <c r="C30" s="193"/>
      <c r="D30" s="193"/>
      <c r="E30" s="193"/>
      <c r="F30" s="193"/>
    </row>
    <row r="31" spans="1:6" ht="15.5" x14ac:dyDescent="0.35">
      <c r="A31" s="155" t="s">
        <v>200</v>
      </c>
      <c r="B31" s="193"/>
      <c r="C31" s="193"/>
      <c r="D31" s="193"/>
      <c r="E31" s="193"/>
      <c r="F31" s="193"/>
    </row>
  </sheetData>
  <mergeCells count="7">
    <mergeCell ref="A1:F1"/>
    <mergeCell ref="A2:A3"/>
    <mergeCell ref="B2:B3"/>
    <mergeCell ref="C2:C3"/>
    <mergeCell ref="D2:D3"/>
    <mergeCell ref="E2:E3"/>
    <mergeCell ref="F2:F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3E50C-3B4D-46B8-924C-366DD7F4BA16}">
  <sheetPr>
    <pageSetUpPr fitToPage="1"/>
  </sheetPr>
  <dimension ref="A1:M86"/>
  <sheetViews>
    <sheetView showGridLines="0" zoomScaleNormal="100" zoomScaleSheetLayoutView="100" workbookViewId="0">
      <pane xSplit="1" ySplit="5" topLeftCell="B6" activePane="bottomRight" state="frozen"/>
      <selection activeCell="A26" sqref="A26:D26"/>
      <selection pane="topRight" activeCell="A26" sqref="A26:D26"/>
      <selection pane="bottomLeft" activeCell="A26" sqref="A26:D26"/>
      <selection pane="bottomRight" sqref="A1:K1"/>
    </sheetView>
  </sheetViews>
  <sheetFormatPr defaultColWidth="8.7265625" defaultRowHeight="13" x14ac:dyDescent="0.35"/>
  <cols>
    <col min="1" max="1" width="30.90625" style="8" customWidth="1"/>
    <col min="2" max="5" width="12.453125" style="8" customWidth="1"/>
    <col min="6" max="6" width="3" style="8" customWidth="1"/>
    <col min="7" max="7" width="31.453125" style="8" customWidth="1"/>
    <col min="8" max="11" width="12.453125" style="8" customWidth="1"/>
    <col min="12" max="16384" width="8.7265625" style="8"/>
  </cols>
  <sheetData>
    <row r="1" spans="1:13" x14ac:dyDescent="0.3">
      <c r="A1" s="208" t="s">
        <v>199</v>
      </c>
      <c r="B1" s="208"/>
      <c r="C1" s="208"/>
      <c r="D1" s="208"/>
      <c r="E1" s="208"/>
      <c r="F1" s="208"/>
      <c r="G1" s="208"/>
      <c r="H1" s="208"/>
      <c r="I1" s="208"/>
      <c r="J1" s="208"/>
      <c r="K1" s="208"/>
    </row>
    <row r="2" spans="1:13" x14ac:dyDescent="0.3">
      <c r="A2" s="7" t="s">
        <v>175</v>
      </c>
      <c r="B2" s="7"/>
      <c r="C2" s="7"/>
      <c r="D2" s="7"/>
      <c r="E2" s="7"/>
      <c r="G2" s="7" t="s">
        <v>182</v>
      </c>
      <c r="H2" s="7"/>
      <c r="I2" s="7"/>
      <c r="J2" s="7"/>
      <c r="K2" s="7"/>
    </row>
    <row r="4" spans="1:13" ht="13.75" customHeight="1" x14ac:dyDescent="0.35">
      <c r="A4" s="203" t="s">
        <v>32</v>
      </c>
      <c r="B4" s="205" t="s">
        <v>44</v>
      </c>
      <c r="C4" s="206"/>
      <c r="D4" s="206"/>
      <c r="E4" s="207"/>
      <c r="G4" s="203" t="s">
        <v>32</v>
      </c>
      <c r="H4" s="205" t="s">
        <v>44</v>
      </c>
      <c r="I4" s="206"/>
      <c r="J4" s="206"/>
      <c r="K4" s="207"/>
      <c r="L4" s="17"/>
      <c r="M4" s="17"/>
    </row>
    <row r="5" spans="1:13" x14ac:dyDescent="0.35">
      <c r="A5" s="204"/>
      <c r="B5" s="9" t="s">
        <v>46</v>
      </c>
      <c r="C5" s="10" t="s">
        <v>47</v>
      </c>
      <c r="D5" s="10" t="s">
        <v>48</v>
      </c>
      <c r="E5" s="11" t="s">
        <v>62</v>
      </c>
      <c r="G5" s="204"/>
      <c r="H5" s="9" t="s">
        <v>46</v>
      </c>
      <c r="I5" s="10" t="s">
        <v>47</v>
      </c>
      <c r="J5" s="10" t="s">
        <v>48</v>
      </c>
      <c r="K5" s="11" t="s">
        <v>62</v>
      </c>
    </row>
    <row r="6" spans="1:13" s="12" customFormat="1" x14ac:dyDescent="0.35">
      <c r="A6" s="12" t="s">
        <v>49</v>
      </c>
      <c r="G6" s="12" t="s">
        <v>49</v>
      </c>
    </row>
    <row r="7" spans="1:13" x14ac:dyDescent="0.35">
      <c r="A7" s="184" t="s">
        <v>50</v>
      </c>
      <c r="B7" s="176">
        <v>42</v>
      </c>
      <c r="C7" s="177">
        <v>8</v>
      </c>
      <c r="D7" s="177">
        <v>12</v>
      </c>
      <c r="E7" s="178">
        <v>11</v>
      </c>
      <c r="G7" s="13" t="s">
        <v>50</v>
      </c>
      <c r="H7" s="159">
        <v>42</v>
      </c>
      <c r="I7" s="160">
        <v>8</v>
      </c>
      <c r="J7" s="160">
        <v>12</v>
      </c>
      <c r="K7" s="161">
        <v>11</v>
      </c>
    </row>
    <row r="8" spans="1:13" x14ac:dyDescent="0.35">
      <c r="A8" s="185" t="s">
        <v>51</v>
      </c>
      <c r="B8" s="174">
        <v>42.609904431547626</v>
      </c>
      <c r="C8" s="163">
        <v>368.29562387395833</v>
      </c>
      <c r="D8" s="163">
        <v>310.47456834583335</v>
      </c>
      <c r="E8" s="179">
        <v>2254.2395254166663</v>
      </c>
      <c r="G8" s="14" t="s">
        <v>51</v>
      </c>
      <c r="H8" s="162">
        <v>42.609904431547626</v>
      </c>
      <c r="I8" s="163">
        <v>368.29562387395833</v>
      </c>
      <c r="J8" s="163">
        <v>310.47456834583335</v>
      </c>
      <c r="K8" s="164">
        <v>2254.2395254166663</v>
      </c>
    </row>
    <row r="9" spans="1:13" x14ac:dyDescent="0.35">
      <c r="A9" s="185" t="s">
        <v>52</v>
      </c>
      <c r="B9" s="174">
        <v>1.7364643515873013</v>
      </c>
      <c r="C9" s="163">
        <v>12.476392666666666</v>
      </c>
      <c r="D9" s="163">
        <v>25.306391944444442</v>
      </c>
      <c r="E9" s="179">
        <v>103.47482827272728</v>
      </c>
      <c r="G9" s="14" t="s">
        <v>52</v>
      </c>
      <c r="H9" s="162">
        <v>1.7364643515873013</v>
      </c>
      <c r="I9" s="163">
        <v>12.476392666666666</v>
      </c>
      <c r="J9" s="163">
        <v>25.306391944444442</v>
      </c>
      <c r="K9" s="164">
        <v>103.47482827272728</v>
      </c>
    </row>
    <row r="10" spans="1:13" x14ac:dyDescent="0.35">
      <c r="A10" s="186" t="s">
        <v>53</v>
      </c>
      <c r="B10" s="175">
        <v>3.6548572886309229E-2</v>
      </c>
      <c r="C10" s="166">
        <v>3.6797352813461942E-2</v>
      </c>
      <c r="D10" s="166">
        <v>1.841651726608599E-2</v>
      </c>
      <c r="E10" s="180">
        <v>3.4685302047985894E-2</v>
      </c>
      <c r="F10" s="17"/>
      <c r="G10" s="18" t="s">
        <v>53</v>
      </c>
      <c r="H10" s="165">
        <v>3.6548572886309229E-2</v>
      </c>
      <c r="I10" s="166">
        <v>3.6797352813461942E-2</v>
      </c>
      <c r="J10" s="166">
        <v>1.841651726608599E-2</v>
      </c>
      <c r="K10" s="167">
        <v>3.4685302047985894E-2</v>
      </c>
      <c r="L10" s="17"/>
    </row>
    <row r="11" spans="1:13" x14ac:dyDescent="0.35">
      <c r="A11" s="185" t="s">
        <v>167</v>
      </c>
      <c r="B11" s="174">
        <v>10496.908970733619</v>
      </c>
      <c r="C11" s="163">
        <v>80032.483824706593</v>
      </c>
      <c r="D11" s="163">
        <v>101933.89392261197</v>
      </c>
      <c r="E11" s="179">
        <v>389970.03364974126</v>
      </c>
      <c r="G11" s="14" t="s">
        <v>167</v>
      </c>
      <c r="H11" s="162">
        <v>13099.520954860604</v>
      </c>
      <c r="I11" s="163">
        <v>104192.00632470658</v>
      </c>
      <c r="J11" s="163">
        <v>120472.52795038976</v>
      </c>
      <c r="K11" s="164">
        <v>531527.63758913521</v>
      </c>
    </row>
    <row r="12" spans="1:13" x14ac:dyDescent="0.35">
      <c r="A12" s="185" t="s">
        <v>170</v>
      </c>
      <c r="B12" s="174">
        <v>9456.7025846731867</v>
      </c>
      <c r="C12" s="163">
        <v>72358.87795961948</v>
      </c>
      <c r="D12" s="163">
        <v>87164.920993061925</v>
      </c>
      <c r="E12" s="179">
        <v>324981.43565780343</v>
      </c>
      <c r="G12" s="14" t="s">
        <v>63</v>
      </c>
      <c r="H12" s="162">
        <v>12059.31456880017</v>
      </c>
      <c r="I12" s="163">
        <v>96518.400459619472</v>
      </c>
      <c r="J12" s="163">
        <v>105703.55502083973</v>
      </c>
      <c r="K12" s="164">
        <v>466539.03959719738</v>
      </c>
    </row>
    <row r="13" spans="1:13" x14ac:dyDescent="0.35">
      <c r="A13" s="185" t="s">
        <v>171</v>
      </c>
      <c r="B13" s="174">
        <f>B12-B11</f>
        <v>-1040.2063860604321</v>
      </c>
      <c r="C13" s="163">
        <f t="shared" ref="C13:E13" si="0">C12-C11</f>
        <v>-7673.6058650871128</v>
      </c>
      <c r="D13" s="163">
        <f t="shared" si="0"/>
        <v>-14768.972929550044</v>
      </c>
      <c r="E13" s="179">
        <f t="shared" si="0"/>
        <v>-64988.59799193783</v>
      </c>
      <c r="F13" s="16"/>
      <c r="G13" s="14" t="s">
        <v>168</v>
      </c>
      <c r="H13" s="162">
        <f>H12-H11</f>
        <v>-1040.2063860604339</v>
      </c>
      <c r="I13" s="163">
        <f t="shared" ref="I13:K13" si="1">I12-I11</f>
        <v>-7673.6058650871128</v>
      </c>
      <c r="J13" s="163">
        <f t="shared" si="1"/>
        <v>-14768.972929550029</v>
      </c>
      <c r="K13" s="164">
        <f t="shared" si="1"/>
        <v>-64988.59799193783</v>
      </c>
    </row>
    <row r="14" spans="1:13" x14ac:dyDescent="0.35">
      <c r="A14" s="187" t="s">
        <v>172</v>
      </c>
      <c r="B14" s="181">
        <f>B13/B11</f>
        <v>-9.9096447245625024E-2</v>
      </c>
      <c r="C14" s="182">
        <f t="shared" ref="C14:D14" si="2">C13/C11</f>
        <v>-9.5881140986383034E-2</v>
      </c>
      <c r="D14" s="182">
        <f t="shared" si="2"/>
        <v>-0.14488775382958119</v>
      </c>
      <c r="E14" s="183">
        <f>E13/E11</f>
        <v>-0.16665023561863868</v>
      </c>
      <c r="G14" s="15" t="s">
        <v>169</v>
      </c>
      <c r="H14" s="168">
        <f>H13/H11</f>
        <v>-7.9407971455205256E-2</v>
      </c>
      <c r="I14" s="169">
        <f t="shared" ref="I14:K14" si="3">I13/I11</f>
        <v>-7.3648700469140543E-2</v>
      </c>
      <c r="J14" s="169">
        <f t="shared" si="3"/>
        <v>-0.12259203970246105</v>
      </c>
      <c r="K14" s="170">
        <f t="shared" si="3"/>
        <v>-0.12226758007675467</v>
      </c>
    </row>
    <row r="15" spans="1:13" s="12" customFormat="1" x14ac:dyDescent="0.35">
      <c r="A15" s="12" t="s">
        <v>54</v>
      </c>
      <c r="B15" s="171"/>
      <c r="C15" s="171"/>
      <c r="D15" s="171"/>
      <c r="E15" s="171"/>
      <c r="G15" s="12" t="s">
        <v>54</v>
      </c>
      <c r="H15" s="171"/>
      <c r="I15" s="171"/>
      <c r="J15" s="171"/>
      <c r="K15" s="171"/>
    </row>
    <row r="16" spans="1:13" x14ac:dyDescent="0.35">
      <c r="A16" s="13" t="str">
        <f>A7</f>
        <v>Number of Accounts</v>
      </c>
      <c r="B16" s="159">
        <v>20</v>
      </c>
      <c r="C16" s="160">
        <v>7</v>
      </c>
      <c r="D16" s="160">
        <v>4</v>
      </c>
      <c r="E16" s="161">
        <v>1</v>
      </c>
      <c r="G16" s="13" t="str">
        <f>G7</f>
        <v>Number of Accounts</v>
      </c>
      <c r="H16" s="159">
        <v>20</v>
      </c>
      <c r="I16" s="160">
        <v>7</v>
      </c>
      <c r="J16" s="160">
        <v>4</v>
      </c>
      <c r="K16" s="161">
        <v>1</v>
      </c>
    </row>
    <row r="17" spans="1:11" x14ac:dyDescent="0.35">
      <c r="A17" s="14" t="str">
        <f>A8</f>
        <v>Monthly Usage (MWh)</v>
      </c>
      <c r="B17" s="162">
        <v>203.59267431666663</v>
      </c>
      <c r="C17" s="163">
        <v>1680.4654717119047</v>
      </c>
      <c r="D17" s="163">
        <v>3079.5957637916667</v>
      </c>
      <c r="E17" s="164">
        <v>8487.9681873333338</v>
      </c>
      <c r="G17" s="14" t="str">
        <f>G8</f>
        <v>Monthly Usage (MWh)</v>
      </c>
      <c r="H17" s="162">
        <v>203.59267431666663</v>
      </c>
      <c r="I17" s="163">
        <v>1680.4654717119047</v>
      </c>
      <c r="J17" s="163">
        <v>3079.5957637916667</v>
      </c>
      <c r="K17" s="164">
        <v>8487.9681873333338</v>
      </c>
    </row>
    <row r="18" spans="1:11" x14ac:dyDescent="0.35">
      <c r="A18" s="14" t="str">
        <f>A9</f>
        <v>Average Billing Capacity (MW)</v>
      </c>
      <c r="B18" s="162">
        <v>1.8528229683333328</v>
      </c>
      <c r="C18" s="163">
        <v>12.862539761904761</v>
      </c>
      <c r="D18" s="163">
        <v>20.953394166666669</v>
      </c>
      <c r="E18" s="164">
        <v>91.185757633333324</v>
      </c>
      <c r="G18" s="14" t="str">
        <f>G9</f>
        <v>Average Billing Capacity (MW)</v>
      </c>
      <c r="H18" s="162">
        <v>1.8528229683333328</v>
      </c>
      <c r="I18" s="163">
        <v>12.862539761904761</v>
      </c>
      <c r="J18" s="163">
        <v>20.953394166666669</v>
      </c>
      <c r="K18" s="164">
        <v>91.185757633333324</v>
      </c>
    </row>
    <row r="19" spans="1:11" x14ac:dyDescent="0.35">
      <c r="A19" s="14" t="str">
        <f>A10</f>
        <v>Load Factor (%)</v>
      </c>
      <c r="B19" s="165">
        <v>0.16775673709774935</v>
      </c>
      <c r="C19" s="166">
        <v>0.17886107284582667</v>
      </c>
      <c r="D19" s="166">
        <v>0.2041948660696507</v>
      </c>
      <c r="E19" s="167">
        <v>0.11818110175805745</v>
      </c>
      <c r="G19" s="14" t="str">
        <f>G10</f>
        <v>Load Factor (%)</v>
      </c>
      <c r="H19" s="165">
        <v>0.16775673709774935</v>
      </c>
      <c r="I19" s="166">
        <v>0.17886107284582667</v>
      </c>
      <c r="J19" s="166">
        <v>0.2041948660696507</v>
      </c>
      <c r="K19" s="167">
        <v>0.11818110175805745</v>
      </c>
    </row>
    <row r="20" spans="1:11" x14ac:dyDescent="0.35">
      <c r="A20" s="14" t="str">
        <f>A11</f>
        <v>2019 Test Year Monthly Bill ($)</v>
      </c>
      <c r="B20" s="162">
        <v>22135.022621785502</v>
      </c>
      <c r="C20" s="163">
        <v>113883.39866030794</v>
      </c>
      <c r="D20" s="163">
        <v>198146.64954863209</v>
      </c>
      <c r="E20" s="164">
        <v>409821.89993334655</v>
      </c>
      <c r="G20" s="14" t="str">
        <f>G11</f>
        <v>2019 Test Year Monthly Bill ($)</v>
      </c>
      <c r="H20" s="162">
        <v>34601.891163452165</v>
      </c>
      <c r="I20" s="163">
        <v>212011.5611603079</v>
      </c>
      <c r="J20" s="163">
        <v>373462.39454863209</v>
      </c>
      <c r="K20" s="164">
        <v>886749.05326667987</v>
      </c>
    </row>
    <row r="21" spans="1:11" x14ac:dyDescent="0.35">
      <c r="A21" s="14" t="str">
        <f t="shared" ref="A21:A23" si="4">A12</f>
        <v>2019 Preferred Monthly Bill ($)</v>
      </c>
      <c r="B21" s="162">
        <v>21217.142717816499</v>
      </c>
      <c r="C21" s="163">
        <v>110033.72373274688</v>
      </c>
      <c r="D21" s="163">
        <v>191570.25052170042</v>
      </c>
      <c r="E21" s="164">
        <v>388927.5782414733</v>
      </c>
      <c r="G21" s="14" t="str">
        <f t="shared" ref="G21:G23" si="5">G12</f>
        <v>2019 Proposed Monthly Bill ($)</v>
      </c>
      <c r="H21" s="162">
        <v>33684.011259483173</v>
      </c>
      <c r="I21" s="163">
        <v>208161.88623274685</v>
      </c>
      <c r="J21" s="163">
        <v>366885.99552170048</v>
      </c>
      <c r="K21" s="164">
        <v>865854.73157480662</v>
      </c>
    </row>
    <row r="22" spans="1:11" x14ac:dyDescent="0.35">
      <c r="A22" s="14" t="str">
        <f t="shared" si="4"/>
        <v>2019 Test Year - 2019 Preferred Increase ($)</v>
      </c>
      <c r="B22" s="162">
        <f>B21-B20</f>
        <v>-917.87990396900204</v>
      </c>
      <c r="C22" s="163">
        <f t="shared" ref="C22" si="6">C21-C20</f>
        <v>-3849.6749275610637</v>
      </c>
      <c r="D22" s="163">
        <f t="shared" ref="D22" si="7">D21-D20</f>
        <v>-6576.399026931671</v>
      </c>
      <c r="E22" s="164">
        <f t="shared" ref="E22" si="8">E21-E20</f>
        <v>-20894.321691873251</v>
      </c>
      <c r="G22" s="14" t="str">
        <f t="shared" si="5"/>
        <v>2019 Test Year - 2019 Proposed Increase ($)</v>
      </c>
      <c r="H22" s="162">
        <f>H21-H20</f>
        <v>-917.87990396899113</v>
      </c>
      <c r="I22" s="163">
        <f t="shared" ref="I22:K22" si="9">I21-I20</f>
        <v>-3849.6749275610491</v>
      </c>
      <c r="J22" s="163">
        <f t="shared" si="9"/>
        <v>-6576.3990269316128</v>
      </c>
      <c r="K22" s="164">
        <f t="shared" si="9"/>
        <v>-20894.321691873251</v>
      </c>
    </row>
    <row r="23" spans="1:11" x14ac:dyDescent="0.35">
      <c r="A23" s="14" t="str">
        <f t="shared" si="4"/>
        <v>2019 Test Year - 2019 Preferred Increase (%)</v>
      </c>
      <c r="B23" s="168">
        <f>B22/B20</f>
        <v>-4.1467312667917304E-2</v>
      </c>
      <c r="C23" s="169">
        <f t="shared" ref="C23" si="10">C22/C20</f>
        <v>-3.3803653323026442E-2</v>
      </c>
      <c r="D23" s="169">
        <f t="shared" ref="D23" si="11">D22/D20</f>
        <v>-3.3189554513853102E-2</v>
      </c>
      <c r="E23" s="170">
        <f t="shared" ref="E23" si="12">E22/E20</f>
        <v>-5.0983907144229006E-2</v>
      </c>
      <c r="G23" s="14" t="str">
        <f t="shared" si="5"/>
        <v>2019 Test Year - 2019 Proposed Increase (%)</v>
      </c>
      <c r="H23" s="168">
        <f>H22/H20</f>
        <v>-2.6526871020809719E-2</v>
      </c>
      <c r="I23" s="169">
        <f t="shared" ref="I23:K23" si="13">I22/I20</f>
        <v>-1.815785378161619E-2</v>
      </c>
      <c r="J23" s="169">
        <f t="shared" si="13"/>
        <v>-1.7609267018383126E-2</v>
      </c>
      <c r="K23" s="170">
        <f t="shared" si="13"/>
        <v>-2.3562835071434259E-2</v>
      </c>
    </row>
    <row r="24" spans="1:11" s="12" customFormat="1" x14ac:dyDescent="0.35">
      <c r="A24" s="12" t="s">
        <v>55</v>
      </c>
      <c r="B24" s="171"/>
      <c r="C24" s="171"/>
      <c r="D24" s="171"/>
      <c r="E24" s="171"/>
      <c r="G24" s="12" t="s">
        <v>55</v>
      </c>
      <c r="H24" s="171"/>
      <c r="I24" s="171"/>
      <c r="J24" s="171"/>
      <c r="K24" s="171"/>
    </row>
    <row r="25" spans="1:11" x14ac:dyDescent="0.35">
      <c r="A25" s="13" t="str">
        <f>A16</f>
        <v>Number of Accounts</v>
      </c>
      <c r="B25" s="159">
        <v>21</v>
      </c>
      <c r="C25" s="160">
        <v>19</v>
      </c>
      <c r="D25" s="160">
        <v>15</v>
      </c>
      <c r="E25" s="161">
        <v>2</v>
      </c>
      <c r="G25" s="13" t="str">
        <f>G16</f>
        <v>Number of Accounts</v>
      </c>
      <c r="H25" s="159">
        <v>21</v>
      </c>
      <c r="I25" s="160">
        <v>19</v>
      </c>
      <c r="J25" s="160">
        <v>15</v>
      </c>
      <c r="K25" s="161">
        <v>2</v>
      </c>
    </row>
    <row r="26" spans="1:11" x14ac:dyDescent="0.35">
      <c r="A26" s="14" t="str">
        <f>A17</f>
        <v>Monthly Usage (MWh)</v>
      </c>
      <c r="B26" s="162">
        <v>547.98760750952374</v>
      </c>
      <c r="C26" s="163">
        <v>2789.6317881289474</v>
      </c>
      <c r="D26" s="163">
        <v>5829.9775329777785</v>
      </c>
      <c r="E26" s="164">
        <v>24509.644021083335</v>
      </c>
      <c r="G26" s="14" t="str">
        <f>G17</f>
        <v>Monthly Usage (MWh)</v>
      </c>
      <c r="H26" s="162">
        <v>547.98760750952374</v>
      </c>
      <c r="I26" s="163">
        <v>2789.6317881289474</v>
      </c>
      <c r="J26" s="163">
        <v>5829.9775329777785</v>
      </c>
      <c r="K26" s="164">
        <v>24509.644021083335</v>
      </c>
    </row>
    <row r="27" spans="1:11" x14ac:dyDescent="0.35">
      <c r="A27" s="14" t="str">
        <f>A18</f>
        <v>Average Billing Capacity (MW)</v>
      </c>
      <c r="B27" s="162">
        <v>2.6234434936507944</v>
      </c>
      <c r="C27" s="163">
        <v>12.53362239263158</v>
      </c>
      <c r="D27" s="163">
        <v>23.689192242222216</v>
      </c>
      <c r="E27" s="164">
        <v>114.19202666666666</v>
      </c>
      <c r="G27" s="14" t="str">
        <f>G18</f>
        <v>Average Billing Capacity (MW)</v>
      </c>
      <c r="H27" s="162">
        <v>2.6234434936507944</v>
      </c>
      <c r="I27" s="163">
        <v>12.53362239263158</v>
      </c>
      <c r="J27" s="163">
        <v>23.689192242222216</v>
      </c>
      <c r="K27" s="164">
        <v>114.19202666666666</v>
      </c>
    </row>
    <row r="28" spans="1:11" x14ac:dyDescent="0.35">
      <c r="A28" s="14" t="str">
        <f>A19</f>
        <v>Load Factor (%)</v>
      </c>
      <c r="B28" s="165">
        <v>0.33276358433688741</v>
      </c>
      <c r="C28" s="166">
        <v>0.34295602750448911</v>
      </c>
      <c r="D28" s="166">
        <v>0.34492651206506769</v>
      </c>
      <c r="E28" s="167">
        <v>0.31703407165798803</v>
      </c>
      <c r="G28" s="14" t="str">
        <f>G19</f>
        <v>Load Factor (%)</v>
      </c>
      <c r="H28" s="165">
        <v>0.33276358433688741</v>
      </c>
      <c r="I28" s="166">
        <v>0.34295602750448911</v>
      </c>
      <c r="J28" s="166">
        <v>0.34492651206506769</v>
      </c>
      <c r="K28" s="167">
        <v>0.31703407165798803</v>
      </c>
    </row>
    <row r="29" spans="1:11" x14ac:dyDescent="0.35">
      <c r="A29" s="14" t="str">
        <f>A20</f>
        <v>2019 Test Year Monthly Bill ($)</v>
      </c>
      <c r="B29" s="162">
        <v>38296.429275035196</v>
      </c>
      <c r="C29" s="163">
        <v>145531.66600900874</v>
      </c>
      <c r="D29" s="163">
        <v>286389.8946196062</v>
      </c>
      <c r="E29" s="164">
        <v>871471.21725030919</v>
      </c>
      <c r="G29" s="14" t="str">
        <f>G20</f>
        <v>2019 Test Year Monthly Bill ($)</v>
      </c>
      <c r="H29" s="162">
        <v>69978.661179797098</v>
      </c>
      <c r="I29" s="163">
        <v>306342.46369321924</v>
      </c>
      <c r="J29" s="163">
        <v>618727.73461960617</v>
      </c>
      <c r="K29" s="164">
        <v>2164669.1693336423</v>
      </c>
    </row>
    <row r="30" spans="1:11" x14ac:dyDescent="0.35">
      <c r="A30" s="14" t="str">
        <f t="shared" ref="A30:A32" si="14">A21</f>
        <v>2019 Preferred Monthly Bill ($)</v>
      </c>
      <c r="B30" s="162">
        <v>37681.9763386997</v>
      </c>
      <c r="C30" s="163">
        <v>141419.94993827218</v>
      </c>
      <c r="D30" s="163">
        <v>277944.24471067422</v>
      </c>
      <c r="E30" s="164">
        <v>865973.71069491911</v>
      </c>
      <c r="G30" s="14" t="str">
        <f t="shared" ref="G30:G32" si="15">G21</f>
        <v>2019 Proposed Monthly Bill ($)</v>
      </c>
      <c r="H30" s="162">
        <v>69364.208243461602</v>
      </c>
      <c r="I30" s="163">
        <v>302230.74762248271</v>
      </c>
      <c r="J30" s="163">
        <v>610282.08471067424</v>
      </c>
      <c r="K30" s="164">
        <v>2159171.6627782527</v>
      </c>
    </row>
    <row r="31" spans="1:11" x14ac:dyDescent="0.35">
      <c r="A31" s="14" t="str">
        <f t="shared" si="14"/>
        <v>2019 Test Year - 2019 Preferred Increase ($)</v>
      </c>
      <c r="B31" s="162">
        <f>B30-B29</f>
        <v>-614.45293633549591</v>
      </c>
      <c r="C31" s="163">
        <f t="shared" ref="C31" si="16">C30-C29</f>
        <v>-4111.7160707365547</v>
      </c>
      <c r="D31" s="163">
        <f t="shared" ref="D31" si="17">D30-D29</f>
        <v>-8445.6499089319841</v>
      </c>
      <c r="E31" s="164">
        <f t="shared" ref="E31" si="18">E30-E29</f>
        <v>-5497.5065553900786</v>
      </c>
      <c r="G31" s="14" t="str">
        <f t="shared" si="15"/>
        <v>2019 Test Year - 2019 Proposed Increase ($)</v>
      </c>
      <c r="H31" s="162">
        <f>H30-H29</f>
        <v>-614.45293633549591</v>
      </c>
      <c r="I31" s="163">
        <f t="shared" ref="I31:K31" si="19">I30-I29</f>
        <v>-4111.7160707365256</v>
      </c>
      <c r="J31" s="163">
        <f t="shared" si="19"/>
        <v>-8445.6499089319259</v>
      </c>
      <c r="K31" s="164">
        <f t="shared" si="19"/>
        <v>-5497.5065553896129</v>
      </c>
    </row>
    <row r="32" spans="1:11" x14ac:dyDescent="0.35">
      <c r="A32" s="14" t="str">
        <f t="shared" si="14"/>
        <v>2019 Test Year - 2019 Preferred Increase (%)</v>
      </c>
      <c r="B32" s="168">
        <f>B31/B29</f>
        <v>-1.6044653456400635E-2</v>
      </c>
      <c r="C32" s="169">
        <f t="shared" ref="C32" si="20">C31/C29</f>
        <v>-2.8253068101907322E-2</v>
      </c>
      <c r="D32" s="169">
        <f t="shared" ref="D32" si="21">D31/D29</f>
        <v>-2.9490041609707678E-2</v>
      </c>
      <c r="E32" s="170">
        <f t="shared" ref="E32" si="22">E31/E29</f>
        <v>-6.308305365191484E-3</v>
      </c>
      <c r="G32" s="14" t="str">
        <f t="shared" si="15"/>
        <v>2019 Test Year - 2019 Proposed Increase (%)</v>
      </c>
      <c r="H32" s="168">
        <f>H31/H29</f>
        <v>-8.7805757637570946E-3</v>
      </c>
      <c r="I32" s="169">
        <f t="shared" ref="I32:K32" si="23">I31/I29</f>
        <v>-1.3421959271223086E-2</v>
      </c>
      <c r="J32" s="169">
        <f t="shared" si="23"/>
        <v>-1.3650026395090099E-2</v>
      </c>
      <c r="K32" s="170">
        <f t="shared" si="23"/>
        <v>-2.5396520786046626E-3</v>
      </c>
    </row>
    <row r="33" spans="1:11" s="12" customFormat="1" x14ac:dyDescent="0.35">
      <c r="A33" s="12" t="s">
        <v>56</v>
      </c>
      <c r="B33" s="171"/>
      <c r="C33" s="171"/>
      <c r="D33" s="171"/>
      <c r="E33" s="171"/>
      <c r="G33" s="12" t="s">
        <v>56</v>
      </c>
      <c r="H33" s="171"/>
      <c r="I33" s="171"/>
      <c r="J33" s="171"/>
      <c r="K33" s="171"/>
    </row>
    <row r="34" spans="1:11" x14ac:dyDescent="0.35">
      <c r="A34" s="13" t="str">
        <f>A25</f>
        <v>Number of Accounts</v>
      </c>
      <c r="B34" s="159">
        <v>14</v>
      </c>
      <c r="C34" s="160">
        <v>20</v>
      </c>
      <c r="D34" s="160">
        <v>17</v>
      </c>
      <c r="E34" s="161">
        <v>5</v>
      </c>
      <c r="G34" s="13" t="str">
        <f>G25</f>
        <v>Number of Accounts</v>
      </c>
      <c r="H34" s="159">
        <v>14</v>
      </c>
      <c r="I34" s="160">
        <v>20</v>
      </c>
      <c r="J34" s="160">
        <v>17</v>
      </c>
      <c r="K34" s="161">
        <v>5</v>
      </c>
    </row>
    <row r="35" spans="1:11" x14ac:dyDescent="0.35">
      <c r="A35" s="14" t="str">
        <f>A26</f>
        <v>Monthly Usage (MWh)</v>
      </c>
      <c r="B35" s="162">
        <v>1316.7292855345238</v>
      </c>
      <c r="C35" s="163">
        <v>4061.5453253833339</v>
      </c>
      <c r="D35" s="163">
        <v>9940.8038930588245</v>
      </c>
      <c r="E35" s="164">
        <v>24803.532614116666</v>
      </c>
      <c r="G35" s="14" t="str">
        <f>G26</f>
        <v>Monthly Usage (MWh)</v>
      </c>
      <c r="H35" s="162">
        <v>1316.7292855345238</v>
      </c>
      <c r="I35" s="163">
        <v>4061.5453253833339</v>
      </c>
      <c r="J35" s="163">
        <v>9940.8038930588245</v>
      </c>
      <c r="K35" s="164">
        <v>24803.532614116666</v>
      </c>
    </row>
    <row r="36" spans="1:11" x14ac:dyDescent="0.35">
      <c r="A36" s="14" t="str">
        <f>A27</f>
        <v>Average Billing Capacity (MW)</v>
      </c>
      <c r="B36" s="162">
        <v>4.4891605238095247</v>
      </c>
      <c r="C36" s="163">
        <v>11.918416933333337</v>
      </c>
      <c r="D36" s="163">
        <v>28.629937460784312</v>
      </c>
      <c r="E36" s="164">
        <v>70.637331933333328</v>
      </c>
      <c r="G36" s="14" t="str">
        <f>G27</f>
        <v>Average Billing Capacity (MW)</v>
      </c>
      <c r="H36" s="162">
        <v>4.4891605238095247</v>
      </c>
      <c r="I36" s="163">
        <v>11.918416933333337</v>
      </c>
      <c r="J36" s="163">
        <v>28.629937460784312</v>
      </c>
      <c r="K36" s="164">
        <v>70.637331933333328</v>
      </c>
    </row>
    <row r="37" spans="1:11" x14ac:dyDescent="0.35">
      <c r="A37" s="14" t="str">
        <f>A28</f>
        <v>Load Factor (%)</v>
      </c>
      <c r="B37" s="165">
        <v>0.43903106088185279</v>
      </c>
      <c r="C37" s="166">
        <v>0.45190971565018367</v>
      </c>
      <c r="D37" s="166">
        <v>0.46470556536172025</v>
      </c>
      <c r="E37" s="167">
        <v>0.45337561701705498</v>
      </c>
      <c r="G37" s="14" t="str">
        <f>G28</f>
        <v>Load Factor (%)</v>
      </c>
      <c r="H37" s="165">
        <v>0.43903106088185279</v>
      </c>
      <c r="I37" s="166">
        <v>0.45190971565018367</v>
      </c>
      <c r="J37" s="166">
        <v>0.46470556536172025</v>
      </c>
      <c r="K37" s="167">
        <v>0.45337561701705498</v>
      </c>
    </row>
    <row r="38" spans="1:11" x14ac:dyDescent="0.35">
      <c r="A38" s="14" t="str">
        <f>A29</f>
        <v>2019 Test Year Monthly Bill ($)</v>
      </c>
      <c r="B38" s="162">
        <v>72608.602608811227</v>
      </c>
      <c r="C38" s="163">
        <v>170490.81953525599</v>
      </c>
      <c r="D38" s="163">
        <v>390203.68806789641</v>
      </c>
      <c r="E38" s="164">
        <v>778943.34812900145</v>
      </c>
      <c r="G38" s="14" t="str">
        <f>G29</f>
        <v>2019 Test Year Monthly Bill ($)</v>
      </c>
      <c r="H38" s="162">
        <v>148310.46183500168</v>
      </c>
      <c r="I38" s="163">
        <v>396109.39068108931</v>
      </c>
      <c r="J38" s="163">
        <v>949856.5440973083</v>
      </c>
      <c r="K38" s="164">
        <v>2071139.337962335</v>
      </c>
    </row>
    <row r="39" spans="1:11" x14ac:dyDescent="0.35">
      <c r="A39" s="14" t="str">
        <f t="shared" ref="A39:A41" si="24">A30</f>
        <v>2019 Preferred Monthly Bill ($)</v>
      </c>
      <c r="B39" s="162">
        <v>72104.837872246411</v>
      </c>
      <c r="C39" s="163">
        <v>171632.53661521463</v>
      </c>
      <c r="D39" s="163">
        <v>389736.50085118547</v>
      </c>
      <c r="E39" s="164">
        <v>818198.01342287951</v>
      </c>
      <c r="G39" s="14" t="str">
        <f t="shared" ref="G39:G41" si="25">G30</f>
        <v>2019 Proposed Monthly Bill ($)</v>
      </c>
      <c r="H39" s="162">
        <v>147806.69709843688</v>
      </c>
      <c r="I39" s="163">
        <v>397251.10776104796</v>
      </c>
      <c r="J39" s="163">
        <v>949389.35688059707</v>
      </c>
      <c r="K39" s="164">
        <v>2110394.0032562129</v>
      </c>
    </row>
    <row r="40" spans="1:11" x14ac:dyDescent="0.35">
      <c r="A40" s="14" t="str">
        <f t="shared" si="24"/>
        <v>2019 Test Year - 2019 Preferred Increase ($)</v>
      </c>
      <c r="B40" s="162">
        <f>B39-B38</f>
        <v>-503.76473656481539</v>
      </c>
      <c r="C40" s="163">
        <f t="shared" ref="C40" si="26">C39-C38</f>
        <v>1141.7170799586456</v>
      </c>
      <c r="D40" s="163">
        <f t="shared" ref="D40" si="27">D39-D38</f>
        <v>-467.18721671093954</v>
      </c>
      <c r="E40" s="164">
        <f t="shared" ref="E40" si="28">E39-E38</f>
        <v>39254.665293878061</v>
      </c>
      <c r="G40" s="14" t="str">
        <f t="shared" si="25"/>
        <v>2019 Test Year - 2019 Proposed Increase ($)</v>
      </c>
      <c r="H40" s="162">
        <f>H39-H38</f>
        <v>-503.76473656480084</v>
      </c>
      <c r="I40" s="163">
        <f t="shared" ref="I40:K40" si="29">I39-I38</f>
        <v>1141.7170799586456</v>
      </c>
      <c r="J40" s="163">
        <f t="shared" si="29"/>
        <v>-467.18721671123058</v>
      </c>
      <c r="K40" s="164">
        <f t="shared" si="29"/>
        <v>39254.665293877944</v>
      </c>
    </row>
    <row r="41" spans="1:11" x14ac:dyDescent="0.35">
      <c r="A41" s="14" t="str">
        <f t="shared" si="24"/>
        <v>2019 Test Year - 2019 Preferred Increase (%)</v>
      </c>
      <c r="B41" s="168">
        <f>B40/B38</f>
        <v>-6.9380861008841721E-3</v>
      </c>
      <c r="C41" s="169">
        <f t="shared" ref="C41" si="30">C40/C38</f>
        <v>6.6966484357977333E-3</v>
      </c>
      <c r="D41" s="169">
        <f t="shared" ref="D41" si="31">D40/D38</f>
        <v>-1.1972906228135082E-3</v>
      </c>
      <c r="E41" s="170">
        <f t="shared" ref="E41" si="32">E40/E38</f>
        <v>5.0394762838872155E-2</v>
      </c>
      <c r="G41" s="14" t="str">
        <f t="shared" si="25"/>
        <v>2019 Test Year - 2019 Proposed Increase (%)</v>
      </c>
      <c r="H41" s="168">
        <f>H40/H38</f>
        <v>-3.3966904986463399E-3</v>
      </c>
      <c r="I41" s="169">
        <f t="shared" ref="I41:K41" si="33">I40/I38</f>
        <v>2.8823277276903811E-3</v>
      </c>
      <c r="J41" s="169">
        <f t="shared" si="33"/>
        <v>-4.9185029004060791E-4</v>
      </c>
      <c r="K41" s="170">
        <f t="shared" si="33"/>
        <v>1.8953174503700057E-2</v>
      </c>
    </row>
    <row r="42" spans="1:11" s="12" customFormat="1" x14ac:dyDescent="0.35">
      <c r="A42" s="12" t="s">
        <v>57</v>
      </c>
      <c r="B42" s="171"/>
      <c r="C42" s="171"/>
      <c r="D42" s="171"/>
      <c r="E42" s="171"/>
      <c r="G42" s="12" t="s">
        <v>57</v>
      </c>
      <c r="H42" s="171"/>
      <c r="I42" s="171"/>
      <c r="J42" s="171"/>
      <c r="K42" s="171"/>
    </row>
    <row r="43" spans="1:11" x14ac:dyDescent="0.35">
      <c r="A43" s="13" t="str">
        <f>A34</f>
        <v>Number of Accounts</v>
      </c>
      <c r="B43" s="159">
        <v>21</v>
      </c>
      <c r="C43" s="160">
        <v>32</v>
      </c>
      <c r="D43" s="160">
        <v>39</v>
      </c>
      <c r="E43" s="161">
        <v>23</v>
      </c>
      <c r="G43" s="13" t="str">
        <f>G34</f>
        <v>Number of Accounts</v>
      </c>
      <c r="H43" s="159">
        <v>21</v>
      </c>
      <c r="I43" s="160">
        <v>32</v>
      </c>
      <c r="J43" s="160">
        <v>39</v>
      </c>
      <c r="K43" s="161">
        <v>23</v>
      </c>
    </row>
    <row r="44" spans="1:11" x14ac:dyDescent="0.35">
      <c r="A44" s="14" t="str">
        <f>A35</f>
        <v>Monthly Usage (MWh)</v>
      </c>
      <c r="B44" s="162">
        <v>1236.716344027381</v>
      </c>
      <c r="C44" s="163">
        <v>5044.684940632812</v>
      </c>
      <c r="D44" s="163">
        <v>11348.685182724355</v>
      </c>
      <c r="E44" s="164">
        <v>27210.696594456524</v>
      </c>
      <c r="G44" s="14" t="str">
        <f>G35</f>
        <v>Monthly Usage (MWh)</v>
      </c>
      <c r="H44" s="162">
        <v>1236.716344027381</v>
      </c>
      <c r="I44" s="163">
        <v>5044.684940632812</v>
      </c>
      <c r="J44" s="163">
        <v>11348.685182724355</v>
      </c>
      <c r="K44" s="164">
        <v>27210.696594456524</v>
      </c>
    </row>
    <row r="45" spans="1:11" x14ac:dyDescent="0.35">
      <c r="A45" s="14" t="str">
        <f>A36</f>
        <v>Average Billing Capacity (MW)</v>
      </c>
      <c r="B45" s="162">
        <v>3.4829294857142865</v>
      </c>
      <c r="C45" s="163">
        <v>12.526866244791666</v>
      </c>
      <c r="D45" s="163">
        <v>27.686336334757833</v>
      </c>
      <c r="E45" s="164">
        <v>62.041215821739137</v>
      </c>
      <c r="G45" s="14" t="str">
        <f>G36</f>
        <v>Average Billing Capacity (MW)</v>
      </c>
      <c r="H45" s="162">
        <v>3.4829294857142865</v>
      </c>
      <c r="I45" s="163">
        <v>12.526866244791666</v>
      </c>
      <c r="J45" s="163">
        <v>27.686336334757833</v>
      </c>
      <c r="K45" s="164">
        <v>62.041215821739137</v>
      </c>
    </row>
    <row r="46" spans="1:11" x14ac:dyDescent="0.35">
      <c r="A46" s="14" t="str">
        <f>A37</f>
        <v>Load Factor (%)</v>
      </c>
      <c r="B46" s="165">
        <v>0.56040823971870068</v>
      </c>
      <c r="C46" s="166">
        <v>0.55855258358981563</v>
      </c>
      <c r="D46" s="166">
        <v>0.55104919059559387</v>
      </c>
      <c r="E46" s="167">
        <v>0.56690561657364302</v>
      </c>
      <c r="G46" s="14" t="str">
        <f>G37</f>
        <v>Load Factor (%)</v>
      </c>
      <c r="H46" s="165">
        <v>0.56040823971870068</v>
      </c>
      <c r="I46" s="166">
        <v>0.55855258358981563</v>
      </c>
      <c r="J46" s="166">
        <v>0.55104919059559387</v>
      </c>
      <c r="K46" s="167">
        <v>0.56690561657364302</v>
      </c>
    </row>
    <row r="47" spans="1:11" x14ac:dyDescent="0.35">
      <c r="A47" s="14" t="str">
        <f>A38</f>
        <v>2019 Test Year Monthly Bill ($)</v>
      </c>
      <c r="B47" s="162">
        <v>62709.399891295252</v>
      </c>
      <c r="C47" s="163">
        <v>201691.33059003597</v>
      </c>
      <c r="D47" s="163">
        <v>436842.30504795577</v>
      </c>
      <c r="E47" s="164">
        <v>966105.80883519026</v>
      </c>
      <c r="G47" s="14" t="str">
        <f>G38</f>
        <v>2019 Test Year Monthly Bill ($)</v>
      </c>
      <c r="H47" s="162">
        <v>133927.38266907301</v>
      </c>
      <c r="I47" s="163">
        <v>488808.64045982761</v>
      </c>
      <c r="J47" s="163">
        <v>1092748.8276476706</v>
      </c>
      <c r="K47" s="164">
        <v>2554128.8453569291</v>
      </c>
    </row>
    <row r="48" spans="1:11" x14ac:dyDescent="0.35">
      <c r="A48" s="14" t="str">
        <f t="shared" ref="A48:A50" si="34">A39</f>
        <v>2019 Preferred Monthly Bill ($)</v>
      </c>
      <c r="B48" s="162">
        <v>62692.951863589209</v>
      </c>
      <c r="C48" s="163">
        <v>201823.3787213779</v>
      </c>
      <c r="D48" s="163">
        <v>430410.1748898201</v>
      </c>
      <c r="E48" s="164">
        <v>948059.11443545099</v>
      </c>
      <c r="G48" s="14" t="str">
        <f t="shared" ref="G48:G50" si="35">G39</f>
        <v>2019 Proposed Monthly Bill ($)</v>
      </c>
      <c r="H48" s="162">
        <v>133910.93464136697</v>
      </c>
      <c r="I48" s="163">
        <v>488940.6885911696</v>
      </c>
      <c r="J48" s="163">
        <v>1086316.6974895352</v>
      </c>
      <c r="K48" s="164">
        <v>2536082.1509571895</v>
      </c>
    </row>
    <row r="49" spans="1:11" x14ac:dyDescent="0.35">
      <c r="A49" s="14" t="str">
        <f t="shared" si="34"/>
        <v>2019 Test Year - 2019 Preferred Increase ($)</v>
      </c>
      <c r="B49" s="162">
        <f>B48-B47</f>
        <v>-16.448027706042922</v>
      </c>
      <c r="C49" s="163">
        <f t="shared" ref="C49" si="36">C48-C47</f>
        <v>132.04813134192955</v>
      </c>
      <c r="D49" s="163">
        <f t="shared" ref="D49" si="37">D48-D47</f>
        <v>-6432.1301581356674</v>
      </c>
      <c r="E49" s="164">
        <f t="shared" ref="E49" si="38">E48-E47</f>
        <v>-18046.694399739266</v>
      </c>
      <c r="G49" s="14" t="str">
        <f t="shared" si="35"/>
        <v>2019 Test Year - 2019 Proposed Increase ($)</v>
      </c>
      <c r="H49" s="162">
        <f>H48-H47</f>
        <v>-16.448027706035646</v>
      </c>
      <c r="I49" s="163">
        <f t="shared" ref="I49:K49" si="39">I48-I47</f>
        <v>132.04813134198776</v>
      </c>
      <c r="J49" s="163">
        <f t="shared" si="39"/>
        <v>-6432.1301581354346</v>
      </c>
      <c r="K49" s="164">
        <f t="shared" si="39"/>
        <v>-18046.694399739616</v>
      </c>
    </row>
    <row r="50" spans="1:11" x14ac:dyDescent="0.35">
      <c r="A50" s="14" t="str">
        <f t="shared" si="34"/>
        <v>2019 Test Year - 2019 Preferred Increase (%)</v>
      </c>
      <c r="B50" s="168">
        <f>B49/B47</f>
        <v>-2.6228966844771365E-4</v>
      </c>
      <c r="C50" s="169">
        <f t="shared" ref="C50" si="40">C49/C47</f>
        <v>6.5470405175884654E-4</v>
      </c>
      <c r="D50" s="169">
        <f t="shared" ref="D50" si="41">D49/D47</f>
        <v>-1.472414664012351E-2</v>
      </c>
      <c r="E50" s="170">
        <f t="shared" ref="E50" si="42">E49/E47</f>
        <v>-1.8679832203366747E-2</v>
      </c>
      <c r="G50" s="14" t="str">
        <f t="shared" si="35"/>
        <v>2019 Test Year - 2019 Proposed Increase (%)</v>
      </c>
      <c r="H50" s="168">
        <f>H49/H47</f>
        <v>-1.2281303030223321E-4</v>
      </c>
      <c r="I50" s="169">
        <f t="shared" ref="I50:K50" si="43">I49/I47</f>
        <v>2.7014279292970076E-4</v>
      </c>
      <c r="J50" s="169">
        <f t="shared" si="43"/>
        <v>-5.8861926870987348E-3</v>
      </c>
      <c r="K50" s="170">
        <f t="shared" si="43"/>
        <v>-7.0656946036791119E-3</v>
      </c>
    </row>
    <row r="51" spans="1:11" s="12" customFormat="1" x14ac:dyDescent="0.35">
      <c r="A51" s="12" t="s">
        <v>58</v>
      </c>
      <c r="B51" s="171"/>
      <c r="C51" s="171"/>
      <c r="D51" s="171"/>
      <c r="E51" s="171"/>
      <c r="G51" s="12" t="s">
        <v>58</v>
      </c>
      <c r="H51" s="171"/>
      <c r="I51" s="171"/>
      <c r="J51" s="171"/>
      <c r="K51" s="171"/>
    </row>
    <row r="52" spans="1:11" x14ac:dyDescent="0.35">
      <c r="A52" s="13" t="str">
        <f>A43</f>
        <v>Number of Accounts</v>
      </c>
      <c r="B52" s="159">
        <v>14</v>
      </c>
      <c r="C52" s="160">
        <v>30</v>
      </c>
      <c r="D52" s="160">
        <v>42</v>
      </c>
      <c r="E52" s="161">
        <v>39</v>
      </c>
      <c r="G52" s="13" t="str">
        <f>G43</f>
        <v>Number of Accounts</v>
      </c>
      <c r="H52" s="159">
        <v>14</v>
      </c>
      <c r="I52" s="160">
        <v>30</v>
      </c>
      <c r="J52" s="160">
        <v>42</v>
      </c>
      <c r="K52" s="161">
        <v>39</v>
      </c>
    </row>
    <row r="53" spans="1:11" x14ac:dyDescent="0.35">
      <c r="A53" s="14" t="str">
        <f>A44</f>
        <v>Monthly Usage (MWh)</v>
      </c>
      <c r="B53" s="162">
        <v>2181.6630456988096</v>
      </c>
      <c r="C53" s="163">
        <v>5643.6389181138884</v>
      </c>
      <c r="D53" s="163">
        <v>11924.69024001984</v>
      </c>
      <c r="E53" s="164">
        <v>29667.485337094022</v>
      </c>
      <c r="G53" s="14" t="str">
        <f>G44</f>
        <v>Monthly Usage (MWh)</v>
      </c>
      <c r="H53" s="162">
        <v>2181.6630456988096</v>
      </c>
      <c r="I53" s="163">
        <v>5643.6389181138884</v>
      </c>
      <c r="J53" s="163">
        <v>11924.69024001984</v>
      </c>
      <c r="K53" s="164">
        <v>29667.485337094022</v>
      </c>
    </row>
    <row r="54" spans="1:11" x14ac:dyDescent="0.35">
      <c r="A54" s="14" t="str">
        <f>A45</f>
        <v>Average Billing Capacity (MW)</v>
      </c>
      <c r="B54" s="162">
        <v>4.9450188119047622</v>
      </c>
      <c r="C54" s="163">
        <v>12.219608355555556</v>
      </c>
      <c r="D54" s="163">
        <v>25.699176465079361</v>
      </c>
      <c r="E54" s="164">
        <v>64.170569345299143</v>
      </c>
      <c r="G54" s="14" t="str">
        <f>G45</f>
        <v>Average Billing Capacity (MW)</v>
      </c>
      <c r="H54" s="162">
        <v>4.9450188119047622</v>
      </c>
      <c r="I54" s="163">
        <v>12.219608355555556</v>
      </c>
      <c r="J54" s="163">
        <v>25.699176465079361</v>
      </c>
      <c r="K54" s="164">
        <v>64.170569345299143</v>
      </c>
    </row>
    <row r="55" spans="1:11" x14ac:dyDescent="0.35">
      <c r="A55" s="14" t="str">
        <f>A46</f>
        <v>Load Factor (%)</v>
      </c>
      <c r="B55" s="165">
        <v>0.6613919493449677</v>
      </c>
      <c r="C55" s="166">
        <v>0.65297003130410802</v>
      </c>
      <c r="D55" s="166">
        <v>0.6458228977658349</v>
      </c>
      <c r="E55" s="167">
        <v>0.64100632213213737</v>
      </c>
      <c r="G55" s="14" t="str">
        <f>G46</f>
        <v>Load Factor (%)</v>
      </c>
      <c r="H55" s="165">
        <v>0.6613919493449677</v>
      </c>
      <c r="I55" s="166">
        <v>0.65297003130410802</v>
      </c>
      <c r="J55" s="166">
        <v>0.6458228977658349</v>
      </c>
      <c r="K55" s="167">
        <v>0.64100632213213737</v>
      </c>
    </row>
    <row r="56" spans="1:11" x14ac:dyDescent="0.35">
      <c r="A56" s="14" t="str">
        <f>A47</f>
        <v>2019 Test Year Monthly Bill ($)</v>
      </c>
      <c r="B56" s="162">
        <v>96306.416847637025</v>
      </c>
      <c r="C56" s="163">
        <v>214686.35166305126</v>
      </c>
      <c r="D56" s="163">
        <v>427908.54991217994</v>
      </c>
      <c r="E56" s="164">
        <v>1006881.3440943127</v>
      </c>
      <c r="G56" s="14" t="str">
        <f>G47</f>
        <v>2019 Test Year Monthly Bill ($)</v>
      </c>
      <c r="H56" s="162">
        <v>220976.17488335125</v>
      </c>
      <c r="I56" s="163">
        <v>535450.28288527357</v>
      </c>
      <c r="J56" s="163">
        <v>1117146.7980867832</v>
      </c>
      <c r="K56" s="164">
        <v>2724354.2286028601</v>
      </c>
    </row>
    <row r="57" spans="1:11" x14ac:dyDescent="0.35">
      <c r="A57" s="14" t="str">
        <f t="shared" ref="A57:A59" si="44">A48</f>
        <v>2019 Preferred Monthly Bill ($)</v>
      </c>
      <c r="B57" s="162">
        <v>96898.625709189728</v>
      </c>
      <c r="C57" s="163">
        <v>216750.0919660214</v>
      </c>
      <c r="D57" s="163">
        <v>428297.70226668869</v>
      </c>
      <c r="E57" s="164">
        <v>1004728.6255198187</v>
      </c>
      <c r="G57" s="14" t="str">
        <f t="shared" ref="G57:G59" si="45">G48</f>
        <v>2019 Proposed Monthly Bill ($)</v>
      </c>
      <c r="H57" s="162">
        <v>221568.38374490404</v>
      </c>
      <c r="I57" s="163">
        <v>537514.02318824374</v>
      </c>
      <c r="J57" s="163">
        <v>1117535.9504412918</v>
      </c>
      <c r="K57" s="164">
        <v>2722201.5100283669</v>
      </c>
    </row>
    <row r="58" spans="1:11" x14ac:dyDescent="0.35">
      <c r="A58" s="14" t="str">
        <f t="shared" si="44"/>
        <v>2019 Test Year - 2019 Preferred Increase ($)</v>
      </c>
      <c r="B58" s="162">
        <f>B57-B56</f>
        <v>592.20886155270273</v>
      </c>
      <c r="C58" s="163">
        <f t="shared" ref="C58" si="46">C57-C56</f>
        <v>2063.7403029701381</v>
      </c>
      <c r="D58" s="163">
        <f t="shared" ref="D58" si="47">D57-D56</f>
        <v>389.1523545087548</v>
      </c>
      <c r="E58" s="164">
        <f t="shared" ref="E58" si="48">E57-E56</f>
        <v>-2152.718574494007</v>
      </c>
      <c r="G58" s="14" t="str">
        <f t="shared" si="45"/>
        <v>2019 Test Year - 2019 Proposed Increase ($)</v>
      </c>
      <c r="H58" s="162">
        <f>H57-H56</f>
        <v>592.20886155279004</v>
      </c>
      <c r="I58" s="163">
        <f t="shared" ref="I58:K58" si="49">I57-I56</f>
        <v>2063.7403029701672</v>
      </c>
      <c r="J58" s="163">
        <f t="shared" si="49"/>
        <v>389.15235450863838</v>
      </c>
      <c r="K58" s="164">
        <f t="shared" si="49"/>
        <v>-2152.7185744931921</v>
      </c>
    </row>
    <row r="59" spans="1:11" x14ac:dyDescent="0.35">
      <c r="A59" s="14" t="str">
        <f t="shared" si="44"/>
        <v>2019 Test Year - 2019 Preferred Increase (%)</v>
      </c>
      <c r="B59" s="168">
        <f>B58/B56</f>
        <v>6.1492149841854814E-3</v>
      </c>
      <c r="C59" s="169">
        <f t="shared" ref="C59" si="50">C58/C56</f>
        <v>9.6128155655146822E-3</v>
      </c>
      <c r="D59" s="169">
        <f t="shared" ref="D59" si="51">D58/D56</f>
        <v>9.0942878937245097E-4</v>
      </c>
      <c r="E59" s="170">
        <f t="shared" ref="E59" si="52">E58/E56</f>
        <v>-2.1380062180319489E-3</v>
      </c>
      <c r="G59" s="14" t="str">
        <f t="shared" si="45"/>
        <v>2019 Test Year - 2019 Proposed Increase (%)</v>
      </c>
      <c r="H59" s="168">
        <f>H58/H56</f>
        <v>2.679967022985192E-3</v>
      </c>
      <c r="I59" s="169">
        <f t="shared" ref="I59:K59" si="53">I58/I56</f>
        <v>3.8542146095239763E-3</v>
      </c>
      <c r="J59" s="169">
        <f t="shared" si="53"/>
        <v>3.4834486853034682E-4</v>
      </c>
      <c r="K59" s="170">
        <f t="shared" si="53"/>
        <v>-7.9017572380709765E-4</v>
      </c>
    </row>
    <row r="60" spans="1:11" s="12" customFormat="1" x14ac:dyDescent="0.35">
      <c r="A60" s="12" t="s">
        <v>59</v>
      </c>
      <c r="B60" s="171"/>
      <c r="C60" s="171"/>
      <c r="D60" s="171"/>
      <c r="E60" s="171"/>
      <c r="G60" s="12" t="s">
        <v>59</v>
      </c>
      <c r="H60" s="171"/>
      <c r="I60" s="171"/>
      <c r="J60" s="171"/>
      <c r="K60" s="171"/>
    </row>
    <row r="61" spans="1:11" x14ac:dyDescent="0.35">
      <c r="A61" s="13" t="str">
        <f>A52</f>
        <v>Number of Accounts</v>
      </c>
      <c r="B61" s="159">
        <v>14</v>
      </c>
      <c r="C61" s="160">
        <v>26</v>
      </c>
      <c r="D61" s="160">
        <v>24</v>
      </c>
      <c r="E61" s="161">
        <v>14</v>
      </c>
      <c r="G61" s="13" t="str">
        <f>G52</f>
        <v>Number of Accounts</v>
      </c>
      <c r="H61" s="159">
        <v>14</v>
      </c>
      <c r="I61" s="160">
        <v>26</v>
      </c>
      <c r="J61" s="160">
        <v>24</v>
      </c>
      <c r="K61" s="161">
        <v>14</v>
      </c>
    </row>
    <row r="62" spans="1:11" x14ac:dyDescent="0.35">
      <c r="A62" s="14" t="str">
        <f>A53</f>
        <v>Monthly Usage (MWh)</v>
      </c>
      <c r="B62" s="162">
        <v>2436.5191715809524</v>
      </c>
      <c r="C62" s="163">
        <v>5617.6354812820509</v>
      </c>
      <c r="D62" s="163">
        <v>12077.287113930557</v>
      </c>
      <c r="E62" s="164">
        <v>24863.258011011905</v>
      </c>
      <c r="G62" s="14" t="str">
        <f>G53</f>
        <v>Monthly Usage (MWh)</v>
      </c>
      <c r="H62" s="162">
        <v>2436.5191715809524</v>
      </c>
      <c r="I62" s="163">
        <v>5617.6354812820509</v>
      </c>
      <c r="J62" s="163">
        <v>12077.287113930557</v>
      </c>
      <c r="K62" s="164">
        <v>24863.258011011905</v>
      </c>
    </row>
    <row r="63" spans="1:11" x14ac:dyDescent="0.35">
      <c r="A63" s="14" t="str">
        <f>A54</f>
        <v>Average Billing Capacity (MW)</v>
      </c>
      <c r="B63" s="162">
        <v>5.3496276357142847</v>
      </c>
      <c r="C63" s="163">
        <v>11.232778730769232</v>
      </c>
      <c r="D63" s="163">
        <v>25.464819152777778</v>
      </c>
      <c r="E63" s="164">
        <v>51.466742285714282</v>
      </c>
      <c r="G63" s="14" t="str">
        <f>G54</f>
        <v>Average Billing Capacity (MW)</v>
      </c>
      <c r="H63" s="162">
        <v>5.3496276357142847</v>
      </c>
      <c r="I63" s="163">
        <v>11.232778730769232</v>
      </c>
      <c r="J63" s="163">
        <v>25.464819152777778</v>
      </c>
      <c r="K63" s="164">
        <v>51.466742285714282</v>
      </c>
    </row>
    <row r="64" spans="1:11" x14ac:dyDescent="0.35">
      <c r="A64" s="14" t="str">
        <f>A55</f>
        <v>Load Factor (%)</v>
      </c>
      <c r="B64" s="165">
        <v>0.7418143158862277</v>
      </c>
      <c r="C64" s="166">
        <v>0.7423841257844821</v>
      </c>
      <c r="D64" s="166">
        <v>0.75134091647538748</v>
      </c>
      <c r="E64" s="167">
        <v>0.7540685521840399</v>
      </c>
      <c r="G64" s="14" t="str">
        <f>G55</f>
        <v>Load Factor (%)</v>
      </c>
      <c r="H64" s="165">
        <v>0.7418143158862277</v>
      </c>
      <c r="I64" s="166">
        <v>0.7423841257844821</v>
      </c>
      <c r="J64" s="166">
        <v>0.75134091647538748</v>
      </c>
      <c r="K64" s="167">
        <v>0.7540685521840399</v>
      </c>
    </row>
    <row r="65" spans="1:11" x14ac:dyDescent="0.35">
      <c r="A65" s="14" t="str">
        <f>A56</f>
        <v>2019 Test Year Monthly Bill ($)</v>
      </c>
      <c r="B65" s="162">
        <v>97860.663386224958</v>
      </c>
      <c r="C65" s="163">
        <v>201829.19365072824</v>
      </c>
      <c r="D65" s="163">
        <v>392229.19112260005</v>
      </c>
      <c r="E65" s="164">
        <v>739146.00788079458</v>
      </c>
      <c r="G65" s="14" t="str">
        <f>G56</f>
        <v>2019 Test Year Monthly Bill ($)</v>
      </c>
      <c r="H65" s="162">
        <v>232404.76469574874</v>
      </c>
      <c r="I65" s="163">
        <v>515132.99740072829</v>
      </c>
      <c r="J65" s="163">
        <v>1045582.1625114889</v>
      </c>
      <c r="K65" s="164">
        <v>2102199.9471069849</v>
      </c>
    </row>
    <row r="66" spans="1:11" x14ac:dyDescent="0.35">
      <c r="A66" s="14" t="str">
        <f t="shared" ref="A66:A68" si="54">A57</f>
        <v>2019 Preferred Monthly Bill ($)</v>
      </c>
      <c r="B66" s="162">
        <v>100150.16852630388</v>
      </c>
      <c r="C66" s="163">
        <v>207185.91886940255</v>
      </c>
      <c r="D66" s="163">
        <v>409120.11061849352</v>
      </c>
      <c r="E66" s="164">
        <v>773053.14688859228</v>
      </c>
      <c r="G66" s="14" t="str">
        <f t="shared" ref="G66:G68" si="55">G57</f>
        <v>2019 Proposed Monthly Bill ($)</v>
      </c>
      <c r="H66" s="162">
        <v>234694.26983582773</v>
      </c>
      <c r="I66" s="163">
        <v>520489.72261940257</v>
      </c>
      <c r="J66" s="163">
        <v>1062473.0820073828</v>
      </c>
      <c r="K66" s="164">
        <v>2136107.0861147824</v>
      </c>
    </row>
    <row r="67" spans="1:11" x14ac:dyDescent="0.35">
      <c r="A67" s="14" t="str">
        <f t="shared" si="54"/>
        <v>2019 Test Year - 2019 Preferred Increase ($)</v>
      </c>
      <c r="B67" s="162">
        <f>B66-B65</f>
        <v>2289.5051400789234</v>
      </c>
      <c r="C67" s="163">
        <f t="shared" ref="C67" si="56">C66-C65</f>
        <v>5356.7252186743135</v>
      </c>
      <c r="D67" s="163">
        <f t="shared" ref="D67" si="57">D66-D65</f>
        <v>16890.919495893468</v>
      </c>
      <c r="E67" s="164">
        <f t="shared" ref="E67" si="58">E66-E65</f>
        <v>33907.139007797698</v>
      </c>
      <c r="G67" s="14" t="str">
        <f t="shared" si="55"/>
        <v>2019 Test Year - 2019 Proposed Increase ($)</v>
      </c>
      <c r="H67" s="162">
        <f>H66-H65</f>
        <v>2289.5051400789816</v>
      </c>
      <c r="I67" s="163">
        <f t="shared" ref="I67:K67" si="59">I66-I65</f>
        <v>5356.7252186742844</v>
      </c>
      <c r="J67" s="163">
        <f t="shared" si="59"/>
        <v>16890.919495893875</v>
      </c>
      <c r="K67" s="164">
        <f t="shared" si="59"/>
        <v>33907.139007797465</v>
      </c>
    </row>
    <row r="68" spans="1:11" x14ac:dyDescent="0.35">
      <c r="A68" s="14" t="str">
        <f t="shared" si="54"/>
        <v>2019 Test Year - 2019 Preferred Increase (%)</v>
      </c>
      <c r="B68" s="168">
        <f>B67/B65</f>
        <v>2.339556120770379E-2</v>
      </c>
      <c r="C68" s="169">
        <f t="shared" ref="C68" si="60">C67/C65</f>
        <v>2.6540884010785352E-2</v>
      </c>
      <c r="D68" s="169">
        <f t="shared" ref="D68" si="61">D67/D65</f>
        <v>4.30639021219964E-2</v>
      </c>
      <c r="E68" s="170">
        <f t="shared" ref="E68" si="62">E67/E65</f>
        <v>4.5873398011054473E-2</v>
      </c>
      <c r="G68" s="14" t="str">
        <f t="shared" si="55"/>
        <v>2019 Test Year - 2019 Proposed Increase (%)</v>
      </c>
      <c r="H68" s="168">
        <f>H67/H65</f>
        <v>9.8513691966525437E-3</v>
      </c>
      <c r="I68" s="169">
        <f t="shared" ref="I68:K68" si="63">I67/I65</f>
        <v>1.0398722748694784E-2</v>
      </c>
      <c r="J68" s="169">
        <f t="shared" si="63"/>
        <v>1.6154559729023951E-2</v>
      </c>
      <c r="K68" s="170">
        <f t="shared" si="63"/>
        <v>1.6129359652234769E-2</v>
      </c>
    </row>
    <row r="69" spans="1:11" x14ac:dyDescent="0.35">
      <c r="A69" s="12" t="s">
        <v>60</v>
      </c>
      <c r="B69" s="172"/>
      <c r="C69" s="172"/>
      <c r="D69" s="172"/>
      <c r="E69" s="172"/>
      <c r="G69" s="12" t="s">
        <v>60</v>
      </c>
      <c r="H69" s="172"/>
      <c r="I69" s="172"/>
      <c r="J69" s="172"/>
      <c r="K69" s="172"/>
    </row>
    <row r="70" spans="1:11" x14ac:dyDescent="0.35">
      <c r="A70" s="13" t="str">
        <f>A61</f>
        <v>Number of Accounts</v>
      </c>
      <c r="B70" s="159">
        <v>5</v>
      </c>
      <c r="C70" s="160">
        <v>11</v>
      </c>
      <c r="D70" s="160">
        <v>7</v>
      </c>
      <c r="E70" s="161">
        <v>5</v>
      </c>
      <c r="G70" s="13" t="str">
        <f>G61</f>
        <v>Number of Accounts</v>
      </c>
      <c r="H70" s="159">
        <v>5</v>
      </c>
      <c r="I70" s="160">
        <v>11</v>
      </c>
      <c r="J70" s="160">
        <v>7</v>
      </c>
      <c r="K70" s="161">
        <v>5</v>
      </c>
    </row>
    <row r="71" spans="1:11" x14ac:dyDescent="0.35">
      <c r="A71" s="14" t="str">
        <f>A62</f>
        <v>Monthly Usage (MWh)</v>
      </c>
      <c r="B71" s="162">
        <v>2079.0296525666663</v>
      </c>
      <c r="C71" s="163">
        <v>6854.2609558939403</v>
      </c>
      <c r="D71" s="163">
        <v>13410.096706952379</v>
      </c>
      <c r="E71" s="164">
        <v>41147.087314333337</v>
      </c>
      <c r="G71" s="14" t="str">
        <f>G62</f>
        <v>Monthly Usage (MWh)</v>
      </c>
      <c r="H71" s="162">
        <v>2079.0296525666663</v>
      </c>
      <c r="I71" s="163">
        <v>6854.2609558939403</v>
      </c>
      <c r="J71" s="163">
        <v>13410.096706952379</v>
      </c>
      <c r="K71" s="164">
        <v>41147.087314333337</v>
      </c>
    </row>
    <row r="72" spans="1:11" x14ac:dyDescent="0.35">
      <c r="A72" s="14" t="str">
        <f>A63</f>
        <v>Average Billing Capacity (MW)</v>
      </c>
      <c r="B72" s="162">
        <v>3.1871073133333332</v>
      </c>
      <c r="C72" s="163">
        <v>11.637914484848487</v>
      </c>
      <c r="D72" s="163">
        <v>24.439287619047622</v>
      </c>
      <c r="E72" s="164">
        <v>65.701416133333339</v>
      </c>
      <c r="G72" s="14" t="str">
        <f>G63</f>
        <v>Average Billing Capacity (MW)</v>
      </c>
      <c r="H72" s="162">
        <v>3.1871073133333332</v>
      </c>
      <c r="I72" s="163">
        <v>11.637914484848487</v>
      </c>
      <c r="J72" s="163">
        <v>24.439287619047622</v>
      </c>
      <c r="K72" s="164">
        <v>65.701416133333339</v>
      </c>
    </row>
    <row r="73" spans="1:11" x14ac:dyDescent="0.35">
      <c r="A73" s="14" t="str">
        <f>A64</f>
        <v>Load Factor (%)</v>
      </c>
      <c r="B73" s="165">
        <v>0.91254741726917421</v>
      </c>
      <c r="C73" s="166">
        <v>0.83844729283928887</v>
      </c>
      <c r="D73" s="166">
        <v>0.86193368263187042</v>
      </c>
      <c r="E73" s="167">
        <v>0.86460082307196306</v>
      </c>
      <c r="G73" s="14" t="str">
        <f>G64</f>
        <v>Load Factor (%)</v>
      </c>
      <c r="H73" s="165">
        <v>0.91254741726917421</v>
      </c>
      <c r="I73" s="166">
        <v>0.83844729283928887</v>
      </c>
      <c r="J73" s="166">
        <v>0.86193368263187042</v>
      </c>
      <c r="K73" s="167">
        <v>0.86460082307196306</v>
      </c>
    </row>
    <row r="74" spans="1:11" x14ac:dyDescent="0.35">
      <c r="A74" s="14" t="str">
        <f>A65</f>
        <v>2019 Test Year Monthly Bill ($)</v>
      </c>
      <c r="B74" s="162">
        <v>63732.805615366335</v>
      </c>
      <c r="C74" s="163">
        <v>208637.98642062771</v>
      </c>
      <c r="D74" s="163">
        <v>415518.21118891524</v>
      </c>
      <c r="E74" s="164">
        <v>1073940.9094992701</v>
      </c>
      <c r="G74" s="14" t="str">
        <f>G65</f>
        <v>2019 Test Year Monthly Bill ($)</v>
      </c>
      <c r="H74" s="162">
        <v>178635.35994869965</v>
      </c>
      <c r="I74" s="163">
        <v>582499.04005699127</v>
      </c>
      <c r="J74" s="163">
        <v>1150281.286546058</v>
      </c>
      <c r="K74" s="164">
        <v>3263102.1549992701</v>
      </c>
    </row>
    <row r="75" spans="1:11" x14ac:dyDescent="0.35">
      <c r="A75" s="14" t="str">
        <f t="shared" ref="A75:A77" si="64">A66</f>
        <v>2019 Preferred Monthly Bill ($)</v>
      </c>
      <c r="B75" s="162">
        <v>66548.432235182336</v>
      </c>
      <c r="C75" s="163">
        <v>219092.82739449377</v>
      </c>
      <c r="D75" s="163">
        <v>434081.30196749809</v>
      </c>
      <c r="E75" s="164">
        <v>1162298.1827607765</v>
      </c>
      <c r="G75" s="14" t="str">
        <f t="shared" ref="G75:G77" si="65">G66</f>
        <v>2019 Proposed Monthly Bill ($)</v>
      </c>
      <c r="H75" s="162">
        <v>181450.98656851568</v>
      </c>
      <c r="I75" s="163">
        <v>592953.88103085745</v>
      </c>
      <c r="J75" s="163">
        <v>1168844.377324641</v>
      </c>
      <c r="K75" s="164">
        <v>3351459.4282607762</v>
      </c>
    </row>
    <row r="76" spans="1:11" x14ac:dyDescent="0.35">
      <c r="A76" s="14" t="str">
        <f t="shared" si="64"/>
        <v>2019 Test Year - 2019 Preferred Increase ($)</v>
      </c>
      <c r="B76" s="162">
        <f>B75-B74</f>
        <v>2815.626619816001</v>
      </c>
      <c r="C76" s="163">
        <f t="shared" ref="C76" si="66">C75-C74</f>
        <v>10454.840973866056</v>
      </c>
      <c r="D76" s="163">
        <f t="shared" ref="D76" si="67">D75-D74</f>
        <v>18563.090778582846</v>
      </c>
      <c r="E76" s="164">
        <f t="shared" ref="E76" si="68">E75-E74</f>
        <v>88357.273261506343</v>
      </c>
      <c r="G76" s="14" t="str">
        <f t="shared" si="65"/>
        <v>2019 Test Year - 2019 Proposed Increase ($)</v>
      </c>
      <c r="H76" s="162">
        <f>H75-H74</f>
        <v>2815.6266198160301</v>
      </c>
      <c r="I76" s="163">
        <f t="shared" ref="I76:K76" si="69">I75-I74</f>
        <v>10454.840973866172</v>
      </c>
      <c r="J76" s="163">
        <f t="shared" si="69"/>
        <v>18563.090778582962</v>
      </c>
      <c r="K76" s="164">
        <f t="shared" si="69"/>
        <v>88357.27326150611</v>
      </c>
    </row>
    <row r="77" spans="1:11" x14ac:dyDescent="0.35">
      <c r="A77" s="14" t="str">
        <f t="shared" si="64"/>
        <v>2019 Test Year - 2019 Preferred Increase (%)</v>
      </c>
      <c r="B77" s="168">
        <f>B76/B74</f>
        <v>4.4178607745728016E-2</v>
      </c>
      <c r="C77" s="169">
        <f t="shared" ref="C77" si="70">C76/C74</f>
        <v>5.0109959136532399E-2</v>
      </c>
      <c r="D77" s="169">
        <f t="shared" ref="D77" si="71">D76/D74</f>
        <v>4.4674554035715033E-2</v>
      </c>
      <c r="E77" s="170">
        <f t="shared" ref="E77" si="72">E76/E74</f>
        <v>8.2273868589942553E-2</v>
      </c>
      <c r="G77" s="14" t="str">
        <f t="shared" si="65"/>
        <v>2019 Test Year - 2019 Proposed Increase (%)</v>
      </c>
      <c r="H77" s="168">
        <f>H76/H74</f>
        <v>1.5761866075253071E-2</v>
      </c>
      <c r="I77" s="169">
        <f t="shared" ref="I77:K77" si="73">I76/I74</f>
        <v>1.7948254426038673E-2</v>
      </c>
      <c r="J77" s="169">
        <f t="shared" si="73"/>
        <v>1.6137870793605825E-2</v>
      </c>
      <c r="K77" s="170">
        <f t="shared" si="73"/>
        <v>2.7077691431185328E-2</v>
      </c>
    </row>
    <row r="78" spans="1:11" x14ac:dyDescent="0.35">
      <c r="A78" s="12" t="s">
        <v>61</v>
      </c>
      <c r="B78" s="172"/>
      <c r="C78" s="172"/>
      <c r="D78" s="172"/>
      <c r="E78" s="172"/>
      <c r="G78" s="12" t="s">
        <v>61</v>
      </c>
      <c r="H78" s="172"/>
      <c r="I78" s="172"/>
      <c r="J78" s="172"/>
      <c r="K78" s="172"/>
    </row>
    <row r="79" spans="1:11" x14ac:dyDescent="0.35">
      <c r="A79" s="13" t="str">
        <f>A70</f>
        <v>Number of Accounts</v>
      </c>
      <c r="B79" s="159">
        <v>151</v>
      </c>
      <c r="C79" s="160">
        <v>153</v>
      </c>
      <c r="D79" s="160">
        <v>160</v>
      </c>
      <c r="E79" s="161">
        <v>100</v>
      </c>
      <c r="G79" s="13" t="str">
        <f>G70</f>
        <v>Number of Accounts</v>
      </c>
      <c r="H79" s="159">
        <v>151</v>
      </c>
      <c r="I79" s="160">
        <v>153</v>
      </c>
      <c r="J79" s="160">
        <v>160</v>
      </c>
      <c r="K79" s="161">
        <v>100</v>
      </c>
    </row>
    <row r="80" spans="1:11" x14ac:dyDescent="0.35">
      <c r="A80" s="14" t="str">
        <f>A71</f>
        <v>Monthly Usage (MWh)</v>
      </c>
      <c r="B80" s="162">
        <v>906.12027653620271</v>
      </c>
      <c r="C80" s="163">
        <v>4582.6013885419925</v>
      </c>
      <c r="D80" s="163">
        <v>9997.8042933879224</v>
      </c>
      <c r="E80" s="164">
        <v>25430.20552624666</v>
      </c>
      <c r="G80" s="14" t="str">
        <f>G71</f>
        <v>Monthly Usage (MWh)</v>
      </c>
      <c r="H80" s="162">
        <v>906.12027653620271</v>
      </c>
      <c r="I80" s="163">
        <v>4582.6013885419925</v>
      </c>
      <c r="J80" s="163">
        <v>9997.8042933879224</v>
      </c>
      <c r="K80" s="164">
        <v>25430.20552624666</v>
      </c>
    </row>
    <row r="81" spans="1:11" x14ac:dyDescent="0.35">
      <c r="A81" s="14" t="str">
        <f>A72</f>
        <v>Average Billing Capacity (MW)</v>
      </c>
      <c r="B81" s="162">
        <v>3.0538452242825596</v>
      </c>
      <c r="C81" s="163">
        <v>12.11681935050108</v>
      </c>
      <c r="D81" s="163">
        <v>26.068126887847207</v>
      </c>
      <c r="E81" s="164">
        <v>67.896212226666663</v>
      </c>
      <c r="G81" s="14" t="str">
        <f>G72</f>
        <v>Average Billing Capacity (MW)</v>
      </c>
      <c r="H81" s="162">
        <v>3.0538452242825596</v>
      </c>
      <c r="I81" s="163">
        <v>12.11681935050108</v>
      </c>
      <c r="J81" s="163">
        <v>26.068126887847207</v>
      </c>
      <c r="K81" s="164">
        <v>67.896212226666663</v>
      </c>
    </row>
    <row r="82" spans="1:11" x14ac:dyDescent="0.35">
      <c r="A82" s="14" t="str">
        <f>A73</f>
        <v>Load Factor (%)</v>
      </c>
      <c r="B82" s="165">
        <v>0.35762147523361487</v>
      </c>
      <c r="C82" s="166">
        <v>0.54306180571008833</v>
      </c>
      <c r="D82" s="166">
        <v>0.54245542423014093</v>
      </c>
      <c r="E82" s="167">
        <v>0.56318705242970668</v>
      </c>
      <c r="G82" s="14" t="str">
        <f>G73</f>
        <v>Load Factor (%)</v>
      </c>
      <c r="H82" s="165">
        <v>0.35762147523361487</v>
      </c>
      <c r="I82" s="166">
        <v>0.54306180571008833</v>
      </c>
      <c r="J82" s="166">
        <v>0.54245542423014093</v>
      </c>
      <c r="K82" s="167">
        <v>0.56318705242970668</v>
      </c>
    </row>
    <row r="83" spans="1:11" x14ac:dyDescent="0.35">
      <c r="A83" s="14" t="str">
        <f>A74</f>
        <v>2019 Test Year Monthly Bill ($)</v>
      </c>
      <c r="B83" s="162">
        <v>46743.156487243126</v>
      </c>
      <c r="C83" s="163">
        <v>183331.05699617404</v>
      </c>
      <c r="D83" s="163">
        <v>376726.50937600533</v>
      </c>
      <c r="E83" s="164">
        <v>875437.06125941174</v>
      </c>
      <c r="G83" s="14" t="str">
        <f>G74</f>
        <v>2019 Test Year Monthly Bill ($)</v>
      </c>
      <c r="H83" s="162">
        <v>98285.437375764115</v>
      </c>
      <c r="I83" s="163">
        <v>441612.0520054333</v>
      </c>
      <c r="J83" s="163">
        <v>944070.67429093574</v>
      </c>
      <c r="K83" s="164">
        <v>2321596.7648844128</v>
      </c>
    </row>
    <row r="84" spans="1:11" x14ac:dyDescent="0.35">
      <c r="A84" s="14" t="str">
        <f t="shared" ref="A84:A86" si="74">A75</f>
        <v>2019 Preferred Monthly Bill ($)</v>
      </c>
      <c r="B84" s="162">
        <v>46558.21765460226</v>
      </c>
      <c r="C84" s="163">
        <v>184486.5538623941</v>
      </c>
      <c r="D84" s="163">
        <v>376493.10202283814</v>
      </c>
      <c r="E84" s="164">
        <v>874106.71856514039</v>
      </c>
      <c r="G84" s="14" t="str">
        <f t="shared" ref="G84:G86" si="75">G75</f>
        <v>2019 Proposed Monthly Bill ($)</v>
      </c>
      <c r="H84" s="162">
        <v>98100.49854312322</v>
      </c>
      <c r="I84" s="163">
        <v>442767.54887165321</v>
      </c>
      <c r="J84" s="163">
        <v>943837.26693776844</v>
      </c>
      <c r="K84" s="164">
        <v>2320266.4221901405</v>
      </c>
    </row>
    <row r="85" spans="1:11" x14ac:dyDescent="0.35">
      <c r="A85" s="14" t="str">
        <f t="shared" si="74"/>
        <v>2019 Test Year - 2019 Preferred Increase ($)</v>
      </c>
      <c r="B85" s="162">
        <f>B84-B83</f>
        <v>-184.93883264086617</v>
      </c>
      <c r="C85" s="163">
        <f t="shared" ref="C85" si="76">C84-C83</f>
        <v>1155.4968662200554</v>
      </c>
      <c r="D85" s="163">
        <f t="shared" ref="D85" si="77">D84-D83</f>
        <v>-233.40735316718929</v>
      </c>
      <c r="E85" s="164">
        <f t="shared" ref="E85" si="78">E84-E83</f>
        <v>-1330.3426942713559</v>
      </c>
      <c r="G85" s="14" t="str">
        <f t="shared" si="75"/>
        <v>2019 Test Year - 2019 Proposed Increase ($)</v>
      </c>
      <c r="H85" s="162">
        <f>H84-H83</f>
        <v>-184.93883264089527</v>
      </c>
      <c r="I85" s="163">
        <f t="shared" ref="I85:K85" si="79">I84-I83</f>
        <v>1155.4968662199099</v>
      </c>
      <c r="J85" s="163">
        <f t="shared" si="79"/>
        <v>-233.4073531673057</v>
      </c>
      <c r="K85" s="164">
        <f t="shared" si="79"/>
        <v>-1330.3426942722872</v>
      </c>
    </row>
    <row r="86" spans="1:11" x14ac:dyDescent="0.35">
      <c r="A86" s="14" t="str">
        <f t="shared" si="74"/>
        <v>2019 Test Year - 2019 Preferred Increase (%)</v>
      </c>
      <c r="B86" s="168">
        <f>B85/B83</f>
        <v>-3.9564900306066969E-3</v>
      </c>
      <c r="C86" s="169">
        <f t="shared" ref="C86" si="80">C85/C83</f>
        <v>6.3027884372268122E-3</v>
      </c>
      <c r="D86" s="169">
        <f t="shared" ref="D86" si="81">D85/D83</f>
        <v>-6.1956710599898011E-4</v>
      </c>
      <c r="E86" s="170">
        <f t="shared" ref="E86" si="82">E85/E83</f>
        <v>-1.5196325962685572E-3</v>
      </c>
      <c r="G86" s="14" t="str">
        <f t="shared" si="75"/>
        <v>2019 Test Year - 2019 Proposed Increase (%)</v>
      </c>
      <c r="H86" s="168">
        <f>H85/H83</f>
        <v>-1.8816504009015961E-3</v>
      </c>
      <c r="I86" s="169">
        <f t="shared" ref="I86:K86" si="83">I85/I83</f>
        <v>2.6165428705412536E-3</v>
      </c>
      <c r="J86" s="169">
        <f t="shared" si="83"/>
        <v>-2.4723504237922784E-4</v>
      </c>
      <c r="K86" s="170">
        <f t="shared" si="83"/>
        <v>-5.7302918163676972E-4</v>
      </c>
    </row>
  </sheetData>
  <mergeCells count="5">
    <mergeCell ref="A4:A5"/>
    <mergeCell ref="B4:E4"/>
    <mergeCell ref="G4:G5"/>
    <mergeCell ref="H4:K4"/>
    <mergeCell ref="A1:K1"/>
  </mergeCells>
  <printOptions horizontalCentered="1"/>
  <pageMargins left="0.5" right="0.25" top="1" bottom="0.5" header="0.5" footer="0.3"/>
  <pageSetup fitToHeight="0" orientation="portrait" r:id="rId1"/>
  <headerFooter alignWithMargins="0">
    <oddHeader>&amp;L&amp;"Arial,Bold"Alberta Electric System Operator
2018 ISO Tariff Application&amp;C&amp;"Arial,Bold"Public&amp;R&amp;"Arial,Bold"Table X-1
September xx, 2017</oddHeader>
    <oddFooter>&amp;L&amp;"Arial,Bold"Page &amp;P of &amp;N&amp;C&amp;"Arial,Bold"&amp;A&amp;R&amp;"Arial,Bold"&amp;F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61660-C38D-46A9-A43F-9F3A1FCA0CF7}">
  <sheetPr>
    <pageSetUpPr fitToPage="1"/>
  </sheetPr>
  <dimension ref="A1:M86"/>
  <sheetViews>
    <sheetView showGridLines="0" zoomScaleNormal="100" zoomScaleSheetLayoutView="100" workbookViewId="0">
      <pane xSplit="1" ySplit="5" topLeftCell="B6" activePane="bottomRight" state="frozen"/>
      <selection activeCell="A26" sqref="A26:D26"/>
      <selection pane="topRight" activeCell="A26" sqref="A26:D26"/>
      <selection pane="bottomLeft" activeCell="A26" sqref="A26:D26"/>
      <selection pane="bottomRight" sqref="A1:K1"/>
    </sheetView>
  </sheetViews>
  <sheetFormatPr defaultColWidth="8.7265625" defaultRowHeight="13" x14ac:dyDescent="0.35"/>
  <cols>
    <col min="1" max="1" width="30.6328125" style="8" customWidth="1"/>
    <col min="2" max="5" width="12.453125" style="8" customWidth="1"/>
    <col min="6" max="6" width="3" style="8" customWidth="1"/>
    <col min="7" max="7" width="30.7265625" style="8" customWidth="1"/>
    <col min="8" max="11" width="12.453125" style="8" customWidth="1"/>
    <col min="12" max="16384" width="8.7265625" style="8"/>
  </cols>
  <sheetData>
    <row r="1" spans="1:13" x14ac:dyDescent="0.3">
      <c r="A1" s="208" t="s">
        <v>199</v>
      </c>
      <c r="B1" s="208"/>
      <c r="C1" s="208"/>
      <c r="D1" s="208"/>
      <c r="E1" s="208"/>
      <c r="F1" s="208"/>
      <c r="G1" s="208"/>
      <c r="H1" s="208"/>
      <c r="I1" s="208"/>
      <c r="J1" s="208"/>
      <c r="K1" s="208"/>
    </row>
    <row r="2" spans="1:13" x14ac:dyDescent="0.3">
      <c r="A2" s="7" t="s">
        <v>175</v>
      </c>
      <c r="B2" s="7"/>
      <c r="C2" s="7"/>
      <c r="D2" s="7"/>
      <c r="E2" s="7"/>
      <c r="G2" s="7" t="s">
        <v>182</v>
      </c>
      <c r="H2" s="7"/>
      <c r="I2" s="7"/>
      <c r="J2" s="7"/>
      <c r="K2" s="7"/>
    </row>
    <row r="4" spans="1:13" ht="13.75" customHeight="1" x14ac:dyDescent="0.35">
      <c r="A4" s="209" t="s">
        <v>32</v>
      </c>
      <c r="B4" s="205" t="s">
        <v>188</v>
      </c>
      <c r="C4" s="206"/>
      <c r="D4" s="206"/>
      <c r="E4" s="207"/>
      <c r="G4" s="209" t="s">
        <v>32</v>
      </c>
      <c r="H4" s="205" t="s">
        <v>188</v>
      </c>
      <c r="I4" s="206"/>
      <c r="J4" s="206"/>
      <c r="K4" s="207"/>
      <c r="L4" s="17"/>
      <c r="M4" s="17"/>
    </row>
    <row r="5" spans="1:13" x14ac:dyDescent="0.35">
      <c r="A5" s="210"/>
      <c r="B5" s="9" t="s">
        <v>160</v>
      </c>
      <c r="C5" s="10" t="s">
        <v>159</v>
      </c>
      <c r="D5" s="10" t="s">
        <v>161</v>
      </c>
      <c r="E5" s="11" t="s">
        <v>162</v>
      </c>
      <c r="G5" s="210"/>
      <c r="H5" s="9" t="s">
        <v>160</v>
      </c>
      <c r="I5" s="10" t="s">
        <v>159</v>
      </c>
      <c r="J5" s="10" t="s">
        <v>161</v>
      </c>
      <c r="K5" s="11" t="s">
        <v>162</v>
      </c>
    </row>
    <row r="6" spans="1:13" s="12" customFormat="1" x14ac:dyDescent="0.35">
      <c r="A6" s="12" t="s">
        <v>49</v>
      </c>
      <c r="G6" s="12" t="s">
        <v>49</v>
      </c>
    </row>
    <row r="7" spans="1:13" x14ac:dyDescent="0.35">
      <c r="A7" s="13" t="s">
        <v>50</v>
      </c>
      <c r="B7" s="173">
        <v>6</v>
      </c>
      <c r="C7" s="160">
        <v>1</v>
      </c>
      <c r="D7" s="160">
        <v>4</v>
      </c>
      <c r="E7" s="161">
        <v>62</v>
      </c>
      <c r="G7" s="13" t="s">
        <v>50</v>
      </c>
      <c r="H7" s="173">
        <v>6</v>
      </c>
      <c r="I7" s="160">
        <v>1</v>
      </c>
      <c r="J7" s="160">
        <v>4</v>
      </c>
      <c r="K7" s="161">
        <v>62</v>
      </c>
    </row>
    <row r="8" spans="1:13" x14ac:dyDescent="0.35">
      <c r="A8" s="14" t="s">
        <v>51</v>
      </c>
      <c r="B8" s="162">
        <v>197.15619696666667</v>
      </c>
      <c r="C8" s="163">
        <v>123.22740999999998</v>
      </c>
      <c r="D8" s="163">
        <v>2172.3597182166673</v>
      </c>
      <c r="E8" s="164">
        <v>375.20495342231175</v>
      </c>
      <c r="G8" s="14" t="s">
        <v>51</v>
      </c>
      <c r="H8" s="162">
        <v>197.15619696666667</v>
      </c>
      <c r="I8" s="163">
        <v>123.22740999999998</v>
      </c>
      <c r="J8" s="163">
        <v>2172.3597182166673</v>
      </c>
      <c r="K8" s="164">
        <v>375.20495342231175</v>
      </c>
    </row>
    <row r="9" spans="1:13" x14ac:dyDescent="0.35">
      <c r="A9" s="14" t="s">
        <v>52</v>
      </c>
      <c r="B9" s="162">
        <v>3.8573943514055499E-2</v>
      </c>
      <c r="C9" s="163">
        <v>0.42310179198226494</v>
      </c>
      <c r="D9" s="163">
        <v>0.66530834826342444</v>
      </c>
      <c r="E9" s="164">
        <v>0.94633097112656628</v>
      </c>
      <c r="G9" s="14" t="s">
        <v>52</v>
      </c>
      <c r="H9" s="162">
        <v>3.8573943514055499E-2</v>
      </c>
      <c r="I9" s="163">
        <v>0.42310179198226494</v>
      </c>
      <c r="J9" s="163">
        <v>0.66530834826342444</v>
      </c>
      <c r="K9" s="164">
        <v>0.94633097112656628</v>
      </c>
    </row>
    <row r="10" spans="1:13" x14ac:dyDescent="0.35">
      <c r="A10" s="18" t="s">
        <v>53</v>
      </c>
      <c r="B10" s="165">
        <v>2.3280949524676565E-2</v>
      </c>
      <c r="C10" s="166">
        <v>8.3513749323634867E-2</v>
      </c>
      <c r="D10" s="166">
        <v>7.3942704104561843E-2</v>
      </c>
      <c r="E10" s="167">
        <v>3.0854599202638999E-2</v>
      </c>
      <c r="F10" s="17"/>
      <c r="G10" s="18" t="s">
        <v>53</v>
      </c>
      <c r="H10" s="165">
        <v>2.3280949524676565E-2</v>
      </c>
      <c r="I10" s="166">
        <v>8.3513749323634867E-2</v>
      </c>
      <c r="J10" s="166">
        <v>7.3942704104561843E-2</v>
      </c>
      <c r="K10" s="167">
        <v>3.0854599202638999E-2</v>
      </c>
      <c r="L10" s="17"/>
    </row>
    <row r="11" spans="1:13" x14ac:dyDescent="0.35">
      <c r="A11" s="14" t="s">
        <v>167</v>
      </c>
      <c r="B11" s="162">
        <v>113677.82611208489</v>
      </c>
      <c r="C11" s="163">
        <v>33662.701413700001</v>
      </c>
      <c r="D11" s="163">
        <v>237769.12617925848</v>
      </c>
      <c r="E11" s="164">
        <v>79470.983577156716</v>
      </c>
      <c r="G11" s="14" t="s">
        <v>167</v>
      </c>
      <c r="H11" s="162">
        <v>128812.72250097379</v>
      </c>
      <c r="I11" s="163">
        <v>42961.458080366669</v>
      </c>
      <c r="J11" s="163">
        <v>383562.27617925848</v>
      </c>
      <c r="K11" s="164">
        <v>102033.92551264064</v>
      </c>
    </row>
    <row r="12" spans="1:13" x14ac:dyDescent="0.35">
      <c r="A12" s="14" t="s">
        <v>170</v>
      </c>
      <c r="B12" s="162">
        <v>93203.250139483585</v>
      </c>
      <c r="C12" s="163">
        <v>31349.148969100002</v>
      </c>
      <c r="D12" s="163">
        <v>197792.42075517381</v>
      </c>
      <c r="E12" s="164">
        <v>67985.307154179245</v>
      </c>
      <c r="G12" s="14" t="s">
        <v>170</v>
      </c>
      <c r="H12" s="162">
        <v>108338.14652837247</v>
      </c>
      <c r="I12" s="163">
        <v>40647.90563576667</v>
      </c>
      <c r="J12" s="163">
        <v>343585.57075517374</v>
      </c>
      <c r="K12" s="164">
        <v>90548.249089663135</v>
      </c>
    </row>
    <row r="13" spans="1:13" x14ac:dyDescent="0.35">
      <c r="A13" s="14" t="s">
        <v>171</v>
      </c>
      <c r="B13" s="162">
        <f>B12-B11</f>
        <v>-20474.575972601306</v>
      </c>
      <c r="C13" s="163">
        <f t="shared" ref="C13:E13" si="0">C12-C11</f>
        <v>-2313.5524445999981</v>
      </c>
      <c r="D13" s="163">
        <f t="shared" si="0"/>
        <v>-39976.705424084677</v>
      </c>
      <c r="E13" s="164">
        <f t="shared" si="0"/>
        <v>-11485.676422977471</v>
      </c>
      <c r="F13" s="16"/>
      <c r="G13" s="14" t="s">
        <v>171</v>
      </c>
      <c r="H13" s="162">
        <f>H12-H11</f>
        <v>-20474.57597260132</v>
      </c>
      <c r="I13" s="163">
        <f t="shared" ref="I13:K13" si="1">I12-I11</f>
        <v>-2313.5524445999981</v>
      </c>
      <c r="J13" s="163">
        <f t="shared" si="1"/>
        <v>-39976.705424084736</v>
      </c>
      <c r="K13" s="164">
        <f t="shared" si="1"/>
        <v>-11485.6764229775</v>
      </c>
    </row>
    <row r="14" spans="1:13" x14ac:dyDescent="0.35">
      <c r="A14" s="15" t="s">
        <v>172</v>
      </c>
      <c r="B14" s="168">
        <f>B13/B11</f>
        <v>-0.18011055166038831</v>
      </c>
      <c r="C14" s="169">
        <f t="shared" ref="C14:E14" si="2">C13/C11</f>
        <v>-6.8727474250133466E-2</v>
      </c>
      <c r="D14" s="169">
        <f t="shared" si="2"/>
        <v>-0.16813244876017044</v>
      </c>
      <c r="E14" s="170">
        <f t="shared" si="2"/>
        <v>-0.14452666754559881</v>
      </c>
      <c r="G14" s="15" t="s">
        <v>172</v>
      </c>
      <c r="H14" s="168">
        <f>H13/H11</f>
        <v>-0.15894839869133687</v>
      </c>
      <c r="I14" s="169">
        <f t="shared" ref="I14:K14" si="3">I13/I11</f>
        <v>-5.3851813880993221E-2</v>
      </c>
      <c r="J14" s="169">
        <f t="shared" si="3"/>
        <v>-0.10422481017242048</v>
      </c>
      <c r="K14" s="170">
        <f t="shared" si="3"/>
        <v>-0.11256723060757452</v>
      </c>
    </row>
    <row r="15" spans="1:13" s="12" customFormat="1" x14ac:dyDescent="0.35">
      <c r="A15" s="12" t="s">
        <v>54</v>
      </c>
      <c r="B15" s="171"/>
      <c r="C15" s="171"/>
      <c r="D15" s="171"/>
      <c r="E15" s="171"/>
      <c r="G15" s="12" t="s">
        <v>54</v>
      </c>
      <c r="H15" s="171"/>
      <c r="I15" s="171"/>
      <c r="J15" s="171"/>
      <c r="K15" s="171"/>
    </row>
    <row r="16" spans="1:13" x14ac:dyDescent="0.35">
      <c r="A16" s="13" t="str">
        <f>A7</f>
        <v>Number of Accounts</v>
      </c>
      <c r="B16" s="159">
        <v>0</v>
      </c>
      <c r="C16" s="160">
        <v>3</v>
      </c>
      <c r="D16" s="160">
        <v>17</v>
      </c>
      <c r="E16" s="161">
        <v>12</v>
      </c>
      <c r="G16" s="13" t="str">
        <f>G7</f>
        <v>Number of Accounts</v>
      </c>
      <c r="H16" s="159">
        <v>0</v>
      </c>
      <c r="I16" s="160">
        <v>3</v>
      </c>
      <c r="J16" s="160">
        <v>17</v>
      </c>
      <c r="K16" s="161">
        <v>12</v>
      </c>
    </row>
    <row r="17" spans="1:11" x14ac:dyDescent="0.35">
      <c r="A17" s="14" t="str">
        <f>A8</f>
        <v>Monthly Usage (MWh)</v>
      </c>
      <c r="B17" s="162" t="s">
        <v>191</v>
      </c>
      <c r="C17" s="163">
        <v>661.41758273333323</v>
      </c>
      <c r="D17" s="163">
        <v>1056.6835818980394</v>
      </c>
      <c r="E17" s="164">
        <v>1391.1324491958333</v>
      </c>
      <c r="G17" s="14" t="str">
        <f>G8</f>
        <v>Monthly Usage (MWh)</v>
      </c>
      <c r="H17" s="162" t="s">
        <v>191</v>
      </c>
      <c r="I17" s="163">
        <v>661.41758273333323</v>
      </c>
      <c r="J17" s="163">
        <v>1056.6835818980394</v>
      </c>
      <c r="K17" s="164">
        <v>1391.1324491958333</v>
      </c>
    </row>
    <row r="18" spans="1:11" x14ac:dyDescent="0.35">
      <c r="A18" s="14" t="str">
        <f>A9</f>
        <v>Average Billing Capacity (MW)</v>
      </c>
      <c r="B18" s="162" t="s">
        <v>191</v>
      </c>
      <c r="C18" s="163">
        <v>6.2629125555555554</v>
      </c>
      <c r="D18" s="163">
        <v>7.1612577549019614</v>
      </c>
      <c r="E18" s="164">
        <v>0.83204794896494449</v>
      </c>
      <c r="G18" s="14" t="str">
        <f>G9</f>
        <v>Average Billing Capacity (MW)</v>
      </c>
      <c r="H18" s="162" t="s">
        <v>191</v>
      </c>
      <c r="I18" s="163">
        <v>6.2629125555555554</v>
      </c>
      <c r="J18" s="163">
        <v>7.1612577549019614</v>
      </c>
      <c r="K18" s="164">
        <v>0.83204794896494449</v>
      </c>
    </row>
    <row r="19" spans="1:11" x14ac:dyDescent="0.35">
      <c r="A19" s="14" t="str">
        <f>A10</f>
        <v>Load Factor (%)</v>
      </c>
      <c r="B19" s="165" t="s">
        <v>191</v>
      </c>
      <c r="C19" s="166">
        <v>0.20193295072458747</v>
      </c>
      <c r="D19" s="166">
        <v>0.18613855642985938</v>
      </c>
      <c r="E19" s="167">
        <v>0.14766404220258847</v>
      </c>
      <c r="G19" s="14" t="str">
        <f>G10</f>
        <v>Load Factor (%)</v>
      </c>
      <c r="H19" s="165" t="s">
        <v>191</v>
      </c>
      <c r="I19" s="166">
        <v>0.20193295072458747</v>
      </c>
      <c r="J19" s="166">
        <v>0.18613855642985938</v>
      </c>
      <c r="K19" s="167">
        <v>0.14766404220258847</v>
      </c>
    </row>
    <row r="20" spans="1:11" x14ac:dyDescent="0.35">
      <c r="A20" s="14" t="str">
        <f>A11</f>
        <v>2019 Test Year Monthly Bill ($)</v>
      </c>
      <c r="B20" s="162" t="s">
        <v>191</v>
      </c>
      <c r="C20" s="163">
        <v>76328.701728691332</v>
      </c>
      <c r="D20" s="163">
        <v>77131.216110828929</v>
      </c>
      <c r="E20" s="164">
        <v>75172.996842964538</v>
      </c>
      <c r="G20" s="14" t="str">
        <f>G11</f>
        <v>2019 Test Year Monthly Bill ($)</v>
      </c>
      <c r="H20" s="162" t="s">
        <v>191</v>
      </c>
      <c r="I20" s="163">
        <v>115369.2120064691</v>
      </c>
      <c r="J20" s="163">
        <v>141183.89787553484</v>
      </c>
      <c r="K20" s="164">
        <v>150873.62357907565</v>
      </c>
    </row>
    <row r="21" spans="1:11" x14ac:dyDescent="0.35">
      <c r="A21" s="14" t="str">
        <f t="shared" ref="A21:A23" si="4">A12</f>
        <v>2019 Preferred Monthly Bill ($)</v>
      </c>
      <c r="B21" s="162" t="s">
        <v>191</v>
      </c>
      <c r="C21" s="163">
        <v>72039.402028849567</v>
      </c>
      <c r="D21" s="163">
        <v>73954.91800350917</v>
      </c>
      <c r="E21" s="164">
        <v>73036.307388969028</v>
      </c>
      <c r="G21" s="14" t="str">
        <f t="shared" ref="G21:G23" si="5">G12</f>
        <v>2019 Preferred Monthly Bill ($)</v>
      </c>
      <c r="H21" s="162" t="s">
        <v>191</v>
      </c>
      <c r="I21" s="163">
        <v>111079.91230662733</v>
      </c>
      <c r="J21" s="163">
        <v>138007.59976821509</v>
      </c>
      <c r="K21" s="164">
        <v>148736.93412508015</v>
      </c>
    </row>
    <row r="22" spans="1:11" x14ac:dyDescent="0.35">
      <c r="A22" s="14" t="str">
        <f t="shared" si="4"/>
        <v>2019 Test Year - 2019 Preferred Increase ($)</v>
      </c>
      <c r="B22" s="162" t="str">
        <f>IF($B$16=0,"NA",B21-B20)</f>
        <v>NA</v>
      </c>
      <c r="C22" s="163">
        <f t="shared" ref="C22:D22" si="6">C21-C20</f>
        <v>-4289.2996998417657</v>
      </c>
      <c r="D22" s="163">
        <f t="shared" si="6"/>
        <v>-3176.2981073197589</v>
      </c>
      <c r="E22" s="164">
        <f>IF(E16=0,"NA",E21-E20)</f>
        <v>-2136.6894539955101</v>
      </c>
      <c r="G22" s="14" t="str">
        <f t="shared" si="5"/>
        <v>2019 Test Year - 2019 Preferred Increase ($)</v>
      </c>
      <c r="H22" s="162" t="str">
        <f>IF($H$16=0,"NA",H21-H20)</f>
        <v>NA</v>
      </c>
      <c r="I22" s="163">
        <f t="shared" ref="I22:J22" si="7">I21-I20</f>
        <v>-4289.2996998417657</v>
      </c>
      <c r="J22" s="163">
        <f t="shared" si="7"/>
        <v>-3176.2981073197443</v>
      </c>
      <c r="K22" s="164">
        <f>IF(K16=0,"NA",K21-K20)</f>
        <v>-2136.6894539954956</v>
      </c>
    </row>
    <row r="23" spans="1:11" x14ac:dyDescent="0.35">
      <c r="A23" s="14" t="str">
        <f t="shared" si="4"/>
        <v>2019 Test Year - 2019 Preferred Increase (%)</v>
      </c>
      <c r="B23" s="168" t="str">
        <f>IF($B$16=0,"NA",B22/B20)</f>
        <v>NA</v>
      </c>
      <c r="C23" s="169">
        <f t="shared" ref="C23:D23" si="8">C22/C20</f>
        <v>-5.6195108821423242E-2</v>
      </c>
      <c r="D23" s="169">
        <f t="shared" si="8"/>
        <v>-4.1180448947618999E-2</v>
      </c>
      <c r="E23" s="170">
        <f>IF(E16=0,"NA",E22/E20)</f>
        <v>-2.8423630076356114E-2</v>
      </c>
      <c r="G23" s="14" t="str">
        <f t="shared" si="5"/>
        <v>2019 Test Year - 2019 Preferred Increase (%)</v>
      </c>
      <c r="H23" s="168" t="str">
        <f>IF($H$16=0,"NA",H22/H20)</f>
        <v>NA</v>
      </c>
      <c r="I23" s="169">
        <f t="shared" ref="I23:J23" si="9">I22/I20</f>
        <v>-3.7178893963506071E-2</v>
      </c>
      <c r="J23" s="169">
        <f t="shared" si="9"/>
        <v>-2.2497594662812832E-2</v>
      </c>
      <c r="K23" s="170">
        <f>IF(K16=0,"NA",K22/K20)</f>
        <v>-1.4162113981942094E-2</v>
      </c>
    </row>
    <row r="24" spans="1:11" s="12" customFormat="1" x14ac:dyDescent="0.35">
      <c r="A24" s="12" t="s">
        <v>55</v>
      </c>
      <c r="B24" s="171"/>
      <c r="C24" s="171"/>
      <c r="D24" s="171"/>
      <c r="E24" s="171"/>
      <c r="G24" s="12" t="s">
        <v>55</v>
      </c>
      <c r="H24" s="171"/>
      <c r="I24" s="171"/>
      <c r="J24" s="171"/>
      <c r="K24" s="171"/>
    </row>
    <row r="25" spans="1:11" x14ac:dyDescent="0.35">
      <c r="A25" s="13" t="str">
        <f>A16</f>
        <v>Number of Accounts</v>
      </c>
      <c r="B25" s="159">
        <v>11</v>
      </c>
      <c r="C25" s="160">
        <v>24</v>
      </c>
      <c r="D25" s="160">
        <v>20</v>
      </c>
      <c r="E25" s="161">
        <v>2</v>
      </c>
      <c r="G25" s="13" t="str">
        <f>G16</f>
        <v>Number of Accounts</v>
      </c>
      <c r="H25" s="159">
        <v>11</v>
      </c>
      <c r="I25" s="160">
        <v>24</v>
      </c>
      <c r="J25" s="160">
        <v>20</v>
      </c>
      <c r="K25" s="161">
        <v>2</v>
      </c>
    </row>
    <row r="26" spans="1:11" x14ac:dyDescent="0.35">
      <c r="A26" s="14" t="str">
        <f>A17</f>
        <v>Monthly Usage (MWh)</v>
      </c>
      <c r="B26" s="162">
        <v>4003.1275654606056</v>
      </c>
      <c r="C26" s="163">
        <v>4108.886573720486</v>
      </c>
      <c r="D26" s="163">
        <v>2284.7109177329166</v>
      </c>
      <c r="E26" s="164">
        <v>6318.8977124833327</v>
      </c>
      <c r="G26" s="14" t="str">
        <f>G17</f>
        <v>Monthly Usage (MWh)</v>
      </c>
      <c r="H26" s="162">
        <v>4003.1275654606056</v>
      </c>
      <c r="I26" s="163">
        <v>4108.886573720486</v>
      </c>
      <c r="J26" s="163">
        <v>2284.7109177329166</v>
      </c>
      <c r="K26" s="164">
        <v>6318.8977124833327</v>
      </c>
    </row>
    <row r="27" spans="1:11" x14ac:dyDescent="0.35">
      <c r="A27" s="14" t="str">
        <f>A18</f>
        <v>Average Billing Capacity (MW)</v>
      </c>
      <c r="B27" s="162">
        <v>15.281988269696972</v>
      </c>
      <c r="C27" s="163">
        <v>17.750274008055552</v>
      </c>
      <c r="D27" s="163">
        <v>11.702443765</v>
      </c>
      <c r="E27" s="164">
        <v>24.397876666666669</v>
      </c>
      <c r="G27" s="14" t="str">
        <f>G18</f>
        <v>Average Billing Capacity (MW)</v>
      </c>
      <c r="H27" s="162">
        <v>15.281988269696972</v>
      </c>
      <c r="I27" s="163">
        <v>17.750274008055552</v>
      </c>
      <c r="J27" s="163">
        <v>11.702443765</v>
      </c>
      <c r="K27" s="164">
        <v>24.397876666666669</v>
      </c>
    </row>
    <row r="28" spans="1:11" x14ac:dyDescent="0.35">
      <c r="A28" s="14" t="str">
        <f>A19</f>
        <v>Load Factor (%)</v>
      </c>
      <c r="B28" s="165">
        <v>0.35891070138518877</v>
      </c>
      <c r="C28" s="166">
        <v>0.33279512106347953</v>
      </c>
      <c r="D28" s="166">
        <v>0.33172223872154383</v>
      </c>
      <c r="E28" s="167">
        <v>0.37131011138022929</v>
      </c>
      <c r="G28" s="14" t="str">
        <f>G19</f>
        <v>Load Factor (%)</v>
      </c>
      <c r="H28" s="165">
        <v>0.35891070138518877</v>
      </c>
      <c r="I28" s="166">
        <v>0.33279512106347953</v>
      </c>
      <c r="J28" s="166">
        <v>0.33172223872154383</v>
      </c>
      <c r="K28" s="167">
        <v>0.37131011138022929</v>
      </c>
    </row>
    <row r="29" spans="1:11" x14ac:dyDescent="0.35">
      <c r="A29" s="14" t="str">
        <f>A20</f>
        <v>2019 Test Year Monthly Bill ($)</v>
      </c>
      <c r="B29" s="162">
        <v>205820.83763147015</v>
      </c>
      <c r="C29" s="163">
        <v>184687.72804449254</v>
      </c>
      <c r="D29" s="163">
        <v>128211.61204400382</v>
      </c>
      <c r="E29" s="164">
        <v>173675.29742377382</v>
      </c>
      <c r="G29" s="14" t="str">
        <f>G20</f>
        <v>2019 Test Year Monthly Bill ($)</v>
      </c>
      <c r="H29" s="162">
        <v>434450.21937389433</v>
      </c>
      <c r="I29" s="163">
        <v>418157.05628060369</v>
      </c>
      <c r="J29" s="163">
        <v>253544.84646067047</v>
      </c>
      <c r="K29" s="164">
        <v>507347.17992377374</v>
      </c>
    </row>
    <row r="30" spans="1:11" x14ac:dyDescent="0.35">
      <c r="A30" s="14" t="str">
        <f t="shared" ref="A30:A32" si="10">A21</f>
        <v>2019 Preferred Monthly Bill ($)</v>
      </c>
      <c r="B30" s="162">
        <v>198900.5994849001</v>
      </c>
      <c r="C30" s="163">
        <v>177209.78724925933</v>
      </c>
      <c r="D30" s="163">
        <v>126109.15282630463</v>
      </c>
      <c r="E30" s="164">
        <v>208143.5495737998</v>
      </c>
      <c r="G30" s="14" t="str">
        <f t="shared" ref="G30:G32" si="11">G21</f>
        <v>2019 Preferred Monthly Bill ($)</v>
      </c>
      <c r="H30" s="162">
        <v>427529.98122732434</v>
      </c>
      <c r="I30" s="163">
        <v>410679.11548537045</v>
      </c>
      <c r="J30" s="163">
        <v>251442.38724297128</v>
      </c>
      <c r="K30" s="164">
        <v>541815.43207379978</v>
      </c>
    </row>
    <row r="31" spans="1:11" x14ac:dyDescent="0.35">
      <c r="A31" s="14" t="str">
        <f t="shared" si="10"/>
        <v>2019 Test Year - 2019 Preferred Increase ($)</v>
      </c>
      <c r="B31" s="162">
        <f>B30-B29</f>
        <v>-6920.2381465700455</v>
      </c>
      <c r="C31" s="163">
        <f t="shared" ref="C31:E31" si="12">C30-C29</f>
        <v>-7477.9407952332112</v>
      </c>
      <c r="D31" s="163">
        <f t="shared" si="12"/>
        <v>-2102.4592176991864</v>
      </c>
      <c r="E31" s="164">
        <f t="shared" si="12"/>
        <v>34468.252150025975</v>
      </c>
      <c r="G31" s="14" t="str">
        <f t="shared" si="11"/>
        <v>2019 Test Year - 2019 Preferred Increase ($)</v>
      </c>
      <c r="H31" s="162">
        <f>H30-H29</f>
        <v>-6920.2381465699873</v>
      </c>
      <c r="I31" s="163">
        <f t="shared" ref="I31:K31" si="13">I30-I29</f>
        <v>-7477.9407952332404</v>
      </c>
      <c r="J31" s="163">
        <f t="shared" si="13"/>
        <v>-2102.4592176991864</v>
      </c>
      <c r="K31" s="164">
        <f t="shared" si="13"/>
        <v>34468.252150026034</v>
      </c>
    </row>
    <row r="32" spans="1:11" x14ac:dyDescent="0.35">
      <c r="A32" s="14" t="str">
        <f t="shared" si="10"/>
        <v>2019 Test Year - 2019 Preferred Increase (%)</v>
      </c>
      <c r="B32" s="168">
        <f>B31/B29</f>
        <v>-3.3622631343872909E-2</v>
      </c>
      <c r="C32" s="169">
        <f t="shared" ref="C32:E32" si="14">C31/C29</f>
        <v>-4.0489646358266553E-2</v>
      </c>
      <c r="D32" s="169">
        <f t="shared" si="14"/>
        <v>-1.6398352568701782E-2</v>
      </c>
      <c r="E32" s="170">
        <f t="shared" si="14"/>
        <v>0.19846375772095112</v>
      </c>
      <c r="G32" s="14" t="str">
        <f t="shared" si="11"/>
        <v>2019 Test Year - 2019 Preferred Increase (%)</v>
      </c>
      <c r="H32" s="168">
        <f>H31/H29</f>
        <v>-1.592872517487286E-2</v>
      </c>
      <c r="I32" s="169">
        <f t="shared" ref="I32:K32" si="15">I31/I29</f>
        <v>-1.788309125223796E-2</v>
      </c>
      <c r="J32" s="169">
        <f t="shared" si="15"/>
        <v>-8.2922577486713653E-3</v>
      </c>
      <c r="K32" s="170">
        <f t="shared" si="15"/>
        <v>6.7938196000625659E-2</v>
      </c>
    </row>
    <row r="33" spans="1:11" s="12" customFormat="1" x14ac:dyDescent="0.35">
      <c r="A33" s="12" t="s">
        <v>56</v>
      </c>
      <c r="B33" s="171"/>
      <c r="C33" s="171"/>
      <c r="D33" s="171"/>
      <c r="E33" s="171"/>
      <c r="G33" s="12" t="s">
        <v>56</v>
      </c>
      <c r="H33" s="171"/>
      <c r="I33" s="171"/>
      <c r="J33" s="171"/>
      <c r="K33" s="171"/>
    </row>
    <row r="34" spans="1:11" x14ac:dyDescent="0.35">
      <c r="A34" s="13" t="str">
        <f>A25</f>
        <v>Number of Accounts</v>
      </c>
      <c r="B34" s="159">
        <v>29</v>
      </c>
      <c r="C34" s="160">
        <v>16</v>
      </c>
      <c r="D34" s="160">
        <v>9</v>
      </c>
      <c r="E34" s="161">
        <v>2</v>
      </c>
      <c r="G34" s="13" t="str">
        <f>G25</f>
        <v>Number of Accounts</v>
      </c>
      <c r="H34" s="159">
        <v>29</v>
      </c>
      <c r="I34" s="160">
        <v>16</v>
      </c>
      <c r="J34" s="160">
        <v>9</v>
      </c>
      <c r="K34" s="161">
        <v>2</v>
      </c>
    </row>
    <row r="35" spans="1:11" x14ac:dyDescent="0.35">
      <c r="A35" s="14" t="str">
        <f>A26</f>
        <v>Monthly Usage (MWh)</v>
      </c>
      <c r="B35" s="162">
        <v>7226.3382950037367</v>
      </c>
      <c r="C35" s="163">
        <v>5049.0813873619791</v>
      </c>
      <c r="D35" s="163">
        <v>6083.7462821111112</v>
      </c>
      <c r="E35" s="164">
        <v>23786.808232916665</v>
      </c>
      <c r="G35" s="14" t="str">
        <f>G26</f>
        <v>Monthly Usage (MWh)</v>
      </c>
      <c r="H35" s="162">
        <v>7226.3382950037367</v>
      </c>
      <c r="I35" s="163">
        <v>5049.0813873619791</v>
      </c>
      <c r="J35" s="163">
        <v>6083.7462821111112</v>
      </c>
      <c r="K35" s="164">
        <v>23786.808232916665</v>
      </c>
    </row>
    <row r="36" spans="1:11" x14ac:dyDescent="0.35">
      <c r="A36" s="14" t="str">
        <f>A27</f>
        <v>Average Billing Capacity (MW)</v>
      </c>
      <c r="B36" s="162">
        <v>19.462151087356322</v>
      </c>
      <c r="C36" s="163">
        <v>17.467419352083333</v>
      </c>
      <c r="D36" s="163">
        <v>18.115470518518517</v>
      </c>
      <c r="E36" s="164">
        <v>67.095928333333333</v>
      </c>
      <c r="G36" s="14" t="str">
        <f>G27</f>
        <v>Average Billing Capacity (MW)</v>
      </c>
      <c r="H36" s="162">
        <v>19.462151087356322</v>
      </c>
      <c r="I36" s="163">
        <v>17.467419352083333</v>
      </c>
      <c r="J36" s="163">
        <v>18.115470518518517</v>
      </c>
      <c r="K36" s="164">
        <v>67.095928333333333</v>
      </c>
    </row>
    <row r="37" spans="1:11" x14ac:dyDescent="0.35">
      <c r="A37" s="14" t="str">
        <f>A28</f>
        <v>Load Factor (%)</v>
      </c>
      <c r="B37" s="165">
        <v>0.45839315011475962</v>
      </c>
      <c r="C37" s="166">
        <v>0.43824044330417417</v>
      </c>
      <c r="D37" s="166">
        <v>0.45822922871910443</v>
      </c>
      <c r="E37" s="167">
        <v>0.46109517845868875</v>
      </c>
      <c r="G37" s="14" t="str">
        <f>G28</f>
        <v>Load Factor (%)</v>
      </c>
      <c r="H37" s="165">
        <v>0.45839315011475962</v>
      </c>
      <c r="I37" s="166">
        <v>0.43824044330417417</v>
      </c>
      <c r="J37" s="166">
        <v>0.45822922871910443</v>
      </c>
      <c r="K37" s="167">
        <v>0.46109517845868875</v>
      </c>
    </row>
    <row r="38" spans="1:11" x14ac:dyDescent="0.35">
      <c r="A38" s="14" t="str">
        <f>A29</f>
        <v>2019 Test Year Monthly Bill ($)</v>
      </c>
      <c r="B38" s="162">
        <v>300508.9199319146</v>
      </c>
      <c r="C38" s="163">
        <v>218276.64665362882</v>
      </c>
      <c r="D38" s="163">
        <v>217436.36483368851</v>
      </c>
      <c r="E38" s="164">
        <v>395201.97852047079</v>
      </c>
      <c r="G38" s="14" t="str">
        <f>G29</f>
        <v>2019 Test Year Monthly Bill ($)</v>
      </c>
      <c r="H38" s="162">
        <v>729077.82531984558</v>
      </c>
      <c r="I38" s="163">
        <v>499962.06082029553</v>
      </c>
      <c r="J38" s="163">
        <v>529657.78927813296</v>
      </c>
      <c r="K38" s="164">
        <v>1296111.1039371376</v>
      </c>
    </row>
    <row r="39" spans="1:11" x14ac:dyDescent="0.35">
      <c r="A39" s="14" t="str">
        <f t="shared" ref="A39:A41" si="16">A30</f>
        <v>2019 Preferred Monthly Bill ($)</v>
      </c>
      <c r="B39" s="162">
        <v>293554.67075715767</v>
      </c>
      <c r="C39" s="163">
        <v>217862.86334265361</v>
      </c>
      <c r="D39" s="163">
        <v>228230.69270233592</v>
      </c>
      <c r="E39" s="164">
        <v>552830.77216962085</v>
      </c>
      <c r="G39" s="14" t="str">
        <f t="shared" ref="G39:G41" si="17">G30</f>
        <v>2019 Preferred Monthly Bill ($)</v>
      </c>
      <c r="H39" s="162">
        <v>722123.57614508865</v>
      </c>
      <c r="I39" s="163">
        <v>499548.27750932012</v>
      </c>
      <c r="J39" s="163">
        <v>540452.11714678037</v>
      </c>
      <c r="K39" s="164">
        <v>1453739.8975862877</v>
      </c>
    </row>
    <row r="40" spans="1:11" x14ac:dyDescent="0.35">
      <c r="A40" s="14" t="str">
        <f t="shared" si="16"/>
        <v>2019 Test Year - 2019 Preferred Increase ($)</v>
      </c>
      <c r="B40" s="162">
        <f>B39-B38</f>
        <v>-6954.2491747569293</v>
      </c>
      <c r="C40" s="163">
        <f t="shared" ref="C40:E40" si="18">C39-C38</f>
        <v>-413.78331097521004</v>
      </c>
      <c r="D40" s="163">
        <f t="shared" si="18"/>
        <v>10794.327868647408</v>
      </c>
      <c r="E40" s="164">
        <f t="shared" si="18"/>
        <v>157628.79364915006</v>
      </c>
      <c r="G40" s="14" t="str">
        <f t="shared" si="17"/>
        <v>2019 Test Year - 2019 Preferred Increase ($)</v>
      </c>
      <c r="H40" s="162">
        <f>H39-H38</f>
        <v>-6954.2491747569293</v>
      </c>
      <c r="I40" s="163">
        <f t="shared" ref="I40:K40" si="19">I39-I38</f>
        <v>-413.78331097541377</v>
      </c>
      <c r="J40" s="163">
        <f t="shared" si="19"/>
        <v>10794.327868647408</v>
      </c>
      <c r="K40" s="164">
        <f t="shared" si="19"/>
        <v>157628.79364915006</v>
      </c>
    </row>
    <row r="41" spans="1:11" x14ac:dyDescent="0.35">
      <c r="A41" s="14" t="str">
        <f t="shared" si="16"/>
        <v>2019 Test Year - 2019 Preferred Increase (%)</v>
      </c>
      <c r="B41" s="168">
        <f>B40/B38</f>
        <v>-2.3141573222959681E-2</v>
      </c>
      <c r="C41" s="169">
        <f t="shared" ref="C41:E41" si="20">C40/C38</f>
        <v>-1.8956829203621585E-3</v>
      </c>
      <c r="D41" s="169">
        <f t="shared" si="20"/>
        <v>4.9643618154229685E-2</v>
      </c>
      <c r="E41" s="170">
        <f t="shared" si="20"/>
        <v>0.39885628669995427</v>
      </c>
      <c r="G41" s="14" t="str">
        <f t="shared" si="17"/>
        <v>2019 Test Year - 2019 Preferred Increase (%)</v>
      </c>
      <c r="H41" s="168">
        <f>H40/H38</f>
        <v>-9.5384181677807961E-3</v>
      </c>
      <c r="I41" s="169">
        <f t="shared" ref="I41:K41" si="21">I40/I38</f>
        <v>-8.2762942111350016E-4</v>
      </c>
      <c r="J41" s="169">
        <f t="shared" si="21"/>
        <v>2.0379815207398205E-2</v>
      </c>
      <c r="K41" s="170">
        <f t="shared" si="21"/>
        <v>0.12161672959233838</v>
      </c>
    </row>
    <row r="42" spans="1:11" s="12" customFormat="1" x14ac:dyDescent="0.35">
      <c r="A42" s="12" t="s">
        <v>57</v>
      </c>
      <c r="B42" s="171"/>
      <c r="C42" s="171"/>
      <c r="D42" s="171"/>
      <c r="E42" s="171"/>
      <c r="G42" s="12" t="s">
        <v>57</v>
      </c>
      <c r="H42" s="171"/>
      <c r="I42" s="171"/>
      <c r="J42" s="171"/>
      <c r="K42" s="171"/>
    </row>
    <row r="43" spans="1:11" x14ac:dyDescent="0.35">
      <c r="A43" s="13" t="str">
        <f>A34</f>
        <v>Number of Accounts</v>
      </c>
      <c r="B43" s="159">
        <v>95</v>
      </c>
      <c r="C43" s="160">
        <v>18</v>
      </c>
      <c r="D43" s="160">
        <v>2</v>
      </c>
      <c r="E43" s="161">
        <v>0</v>
      </c>
      <c r="G43" s="13" t="str">
        <f>G34</f>
        <v>Number of Accounts</v>
      </c>
      <c r="H43" s="159">
        <v>95</v>
      </c>
      <c r="I43" s="160">
        <v>18</v>
      </c>
      <c r="J43" s="160">
        <v>2</v>
      </c>
      <c r="K43" s="161">
        <v>0</v>
      </c>
    </row>
    <row r="44" spans="1:11" x14ac:dyDescent="0.35">
      <c r="A44" s="14" t="str">
        <f>A35</f>
        <v>Monthly Usage (MWh)</v>
      </c>
      <c r="B44" s="162">
        <v>11950.721737327547</v>
      </c>
      <c r="C44" s="163">
        <v>5464.344315219907</v>
      </c>
      <c r="D44" s="163">
        <v>11084.471201749999</v>
      </c>
      <c r="E44" s="164" t="s">
        <v>191</v>
      </c>
      <c r="G44" s="14" t="str">
        <f>G35</f>
        <v>Monthly Usage (MWh)</v>
      </c>
      <c r="H44" s="162">
        <v>11950.721737327547</v>
      </c>
      <c r="I44" s="163">
        <v>5464.344315219907</v>
      </c>
      <c r="J44" s="163">
        <v>11084.471201749999</v>
      </c>
      <c r="K44" s="164" t="s">
        <v>191</v>
      </c>
    </row>
    <row r="45" spans="1:11" x14ac:dyDescent="0.35">
      <c r="A45" s="14" t="str">
        <f>A36</f>
        <v>Average Billing Capacity (MW)</v>
      </c>
      <c r="B45" s="162">
        <v>28.181209244093552</v>
      </c>
      <c r="C45" s="163">
        <v>13.630263433333331</v>
      </c>
      <c r="D45" s="163">
        <v>29.07835</v>
      </c>
      <c r="E45" s="164" t="s">
        <v>191</v>
      </c>
      <c r="G45" s="14" t="str">
        <f>G36</f>
        <v>Average Billing Capacity (MW)</v>
      </c>
      <c r="H45" s="162">
        <v>28.181209244093552</v>
      </c>
      <c r="I45" s="163">
        <v>13.630263433333331</v>
      </c>
      <c r="J45" s="163">
        <v>29.07835</v>
      </c>
      <c r="K45" s="164" t="s">
        <v>191</v>
      </c>
    </row>
    <row r="46" spans="1:11" x14ac:dyDescent="0.35">
      <c r="A46" s="14" t="str">
        <f>A37</f>
        <v>Load Factor (%)</v>
      </c>
      <c r="B46" s="165">
        <v>0.5589995513763415</v>
      </c>
      <c r="C46" s="166">
        <v>0.55515943038306081</v>
      </c>
      <c r="D46" s="166">
        <v>0.53708809787060841</v>
      </c>
      <c r="E46" s="167" t="s">
        <v>191</v>
      </c>
      <c r="G46" s="14" t="str">
        <f>G37</f>
        <v>Load Factor (%)</v>
      </c>
      <c r="H46" s="165">
        <v>0.5589995513763415</v>
      </c>
      <c r="I46" s="166">
        <v>0.55515943038306081</v>
      </c>
      <c r="J46" s="166">
        <v>0.53708809787060841</v>
      </c>
      <c r="K46" s="167" t="s">
        <v>191</v>
      </c>
    </row>
    <row r="47" spans="1:11" x14ac:dyDescent="0.35">
      <c r="A47" s="14" t="str">
        <f>A38</f>
        <v>2019 Test Year Monthly Bill ($)</v>
      </c>
      <c r="B47" s="162">
        <v>449723.91020183789</v>
      </c>
      <c r="C47" s="163">
        <v>198699.0756574719</v>
      </c>
      <c r="D47" s="163">
        <v>363974.32283445582</v>
      </c>
      <c r="E47" s="164" t="s">
        <v>191</v>
      </c>
      <c r="G47" s="14" t="str">
        <f>G38</f>
        <v>2019 Test Year Monthly Bill ($)</v>
      </c>
      <c r="H47" s="162">
        <v>1146929.0221550534</v>
      </c>
      <c r="I47" s="163">
        <v>498570.19375932374</v>
      </c>
      <c r="J47" s="163">
        <v>941999.3299177892</v>
      </c>
      <c r="K47" s="164" t="s">
        <v>191</v>
      </c>
    </row>
    <row r="48" spans="1:11" x14ac:dyDescent="0.35">
      <c r="A48" s="14" t="str">
        <f t="shared" ref="A48:A50" si="22">A39</f>
        <v>2019 Preferred Monthly Bill ($)</v>
      </c>
      <c r="B48" s="162">
        <v>441433.36185288941</v>
      </c>
      <c r="C48" s="163">
        <v>203210.52279216121</v>
      </c>
      <c r="D48" s="163">
        <v>386148.88732722576</v>
      </c>
      <c r="E48" s="164" t="s">
        <v>191</v>
      </c>
      <c r="G48" s="14" t="str">
        <f t="shared" ref="G48:G50" si="23">G39</f>
        <v>2019 Preferred Monthly Bill ($)</v>
      </c>
      <c r="H48" s="162">
        <v>1138638.4738061056</v>
      </c>
      <c r="I48" s="163">
        <v>503081.64089401317</v>
      </c>
      <c r="J48" s="163">
        <v>964173.89441055921</v>
      </c>
      <c r="K48" s="164" t="s">
        <v>191</v>
      </c>
    </row>
    <row r="49" spans="1:11" x14ac:dyDescent="0.35">
      <c r="A49" s="14" t="str">
        <f t="shared" si="22"/>
        <v>2019 Test Year - 2019 Preferred Increase ($)</v>
      </c>
      <c r="B49" s="162">
        <f>IF(B43=0,"NA",B48-B47)</f>
        <v>-8290.5483489484759</v>
      </c>
      <c r="C49" s="163">
        <f t="shared" ref="C49:D49" si="24">C48-C47</f>
        <v>4511.4471346893115</v>
      </c>
      <c r="D49" s="163">
        <f t="shared" si="24"/>
        <v>22174.564492769947</v>
      </c>
      <c r="E49" s="164" t="str">
        <f>IF($E$43=0,"NA",E48-E47)</f>
        <v>NA</v>
      </c>
      <c r="G49" s="14" t="str">
        <f t="shared" si="23"/>
        <v>2019 Test Year - 2019 Preferred Increase ($)</v>
      </c>
      <c r="H49" s="162">
        <f>IF(H43=0,"NA",H48-H47)</f>
        <v>-8290.5483489478938</v>
      </c>
      <c r="I49" s="163">
        <f t="shared" ref="I49:J49" si="25">I48-I47</f>
        <v>4511.4471346894279</v>
      </c>
      <c r="J49" s="163">
        <f t="shared" si="25"/>
        <v>22174.564492770005</v>
      </c>
      <c r="K49" s="164" t="str">
        <f>IF($K$43=0,"NA",K48-K47)</f>
        <v>NA</v>
      </c>
    </row>
    <row r="50" spans="1:11" x14ac:dyDescent="0.35">
      <c r="A50" s="14" t="str">
        <f t="shared" si="22"/>
        <v>2019 Test Year - 2019 Preferred Increase (%)</v>
      </c>
      <c r="B50" s="168">
        <f>IF(B43=0,"NA",B49/B47)</f>
        <v>-1.8434751101464995E-2</v>
      </c>
      <c r="C50" s="169">
        <f t="shared" ref="C50:D50" si="26">C49/C47</f>
        <v>2.2704922606013454E-2</v>
      </c>
      <c r="D50" s="169">
        <f t="shared" si="26"/>
        <v>6.0923430862059647E-2</v>
      </c>
      <c r="E50" s="170" t="str">
        <f>IF($E$43=0,"NA",E49/E47)</f>
        <v>NA</v>
      </c>
      <c r="G50" s="14" t="str">
        <f t="shared" si="23"/>
        <v>2019 Test Year - 2019 Preferred Increase (%)</v>
      </c>
      <c r="H50" s="168">
        <f>IF(H43=0,"NA",H49/H47)</f>
        <v>-7.2284755105160234E-3</v>
      </c>
      <c r="I50" s="169">
        <f t="shared" ref="I50:J50" si="27">I49/I47</f>
        <v>9.0487702457143927E-3</v>
      </c>
      <c r="J50" s="169">
        <f t="shared" si="27"/>
        <v>2.3539894125726435E-2</v>
      </c>
      <c r="K50" s="170" t="str">
        <f>IF($K$43=0,"NA",K49/K47)</f>
        <v>NA</v>
      </c>
    </row>
    <row r="51" spans="1:11" s="12" customFormat="1" x14ac:dyDescent="0.35">
      <c r="A51" s="12" t="s">
        <v>58</v>
      </c>
      <c r="B51" s="171"/>
      <c r="C51" s="171"/>
      <c r="D51" s="171"/>
      <c r="E51" s="171"/>
      <c r="G51" s="12" t="s">
        <v>58</v>
      </c>
      <c r="H51" s="171"/>
      <c r="I51" s="171"/>
      <c r="J51" s="171"/>
      <c r="K51" s="171"/>
    </row>
    <row r="52" spans="1:11" x14ac:dyDescent="0.35">
      <c r="A52" s="13" t="str">
        <f>A43</f>
        <v>Number of Accounts</v>
      </c>
      <c r="B52" s="159">
        <v>112</v>
      </c>
      <c r="C52" s="160">
        <v>11</v>
      </c>
      <c r="D52" s="160">
        <v>1</v>
      </c>
      <c r="E52" s="161">
        <v>1</v>
      </c>
      <c r="G52" s="13" t="str">
        <f>G43</f>
        <v>Number of Accounts</v>
      </c>
      <c r="H52" s="159">
        <v>112</v>
      </c>
      <c r="I52" s="160">
        <v>11</v>
      </c>
      <c r="J52" s="160">
        <v>1</v>
      </c>
      <c r="K52" s="161">
        <v>1</v>
      </c>
    </row>
    <row r="53" spans="1:11" x14ac:dyDescent="0.35">
      <c r="A53" s="14" t="str">
        <f>A44</f>
        <v>Monthly Usage (MWh)</v>
      </c>
      <c r="B53" s="162">
        <v>15331.412225504022</v>
      </c>
      <c r="C53" s="163">
        <v>9516.2847000833335</v>
      </c>
      <c r="D53" s="163">
        <v>7551.1008033333337</v>
      </c>
      <c r="E53" s="164">
        <v>28372.966650000002</v>
      </c>
      <c r="G53" s="14" t="str">
        <f>G44</f>
        <v>Monthly Usage (MWh)</v>
      </c>
      <c r="H53" s="162">
        <v>15331.412225504022</v>
      </c>
      <c r="I53" s="163">
        <v>9516.2847000833335</v>
      </c>
      <c r="J53" s="163">
        <v>7551.1008033333337</v>
      </c>
      <c r="K53" s="164">
        <v>28372.966650000002</v>
      </c>
    </row>
    <row r="54" spans="1:11" x14ac:dyDescent="0.35">
      <c r="A54" s="14" t="str">
        <f>A45</f>
        <v>Average Billing Capacity (MW)</v>
      </c>
      <c r="B54" s="162">
        <v>32.705810479464283</v>
      </c>
      <c r="C54" s="163">
        <v>25.916968939393939</v>
      </c>
      <c r="D54" s="163">
        <v>15.448964666666669</v>
      </c>
      <c r="E54" s="164">
        <v>54.249733333333346</v>
      </c>
      <c r="G54" s="14" t="str">
        <f>G45</f>
        <v>Average Billing Capacity (MW)</v>
      </c>
      <c r="H54" s="162">
        <v>32.705810479464283</v>
      </c>
      <c r="I54" s="163">
        <v>25.916968939393939</v>
      </c>
      <c r="J54" s="163">
        <v>15.448964666666669</v>
      </c>
      <c r="K54" s="164">
        <v>54.249733333333346</v>
      </c>
    </row>
    <row r="55" spans="1:11" x14ac:dyDescent="0.35">
      <c r="A55" s="14" t="str">
        <f>A46</f>
        <v>Load Factor (%)</v>
      </c>
      <c r="B55" s="165">
        <v>0.647548815030205</v>
      </c>
      <c r="C55" s="166">
        <v>0.64792178934559774</v>
      </c>
      <c r="D55" s="166">
        <v>0.64470446627236888</v>
      </c>
      <c r="E55" s="167">
        <v>0.67508506681429903</v>
      </c>
      <c r="G55" s="14" t="str">
        <f>G46</f>
        <v>Load Factor (%)</v>
      </c>
      <c r="H55" s="165">
        <v>0.647548815030205</v>
      </c>
      <c r="I55" s="166">
        <v>0.64792178934559774</v>
      </c>
      <c r="J55" s="166">
        <v>0.64470446627236888</v>
      </c>
      <c r="K55" s="167">
        <v>0.67508506681429903</v>
      </c>
    </row>
    <row r="56" spans="1:11" x14ac:dyDescent="0.35">
      <c r="A56" s="14" t="str">
        <f>A47</f>
        <v>2019 Test Year Monthly Bill ($)</v>
      </c>
      <c r="B56" s="162">
        <v>541659.05345724046</v>
      </c>
      <c r="C56" s="163">
        <v>336001.92640444526</v>
      </c>
      <c r="D56" s="163">
        <v>221129.9674362333</v>
      </c>
      <c r="E56" s="164">
        <v>446446.75665216666</v>
      </c>
      <c r="G56" s="14" t="str">
        <f>G47</f>
        <v>2019 Test Year Monthly Bill ($)</v>
      </c>
      <c r="H56" s="162">
        <v>1433594.877765276</v>
      </c>
      <c r="I56" s="163">
        <v>862543.37549535441</v>
      </c>
      <c r="J56" s="163">
        <v>602589.45576956659</v>
      </c>
      <c r="K56" s="164">
        <v>1673962.4741521666</v>
      </c>
    </row>
    <row r="57" spans="1:11" x14ac:dyDescent="0.35">
      <c r="A57" s="14" t="str">
        <f t="shared" ref="A57:A59" si="28">A48</f>
        <v>2019 Preferred Monthly Bill ($)</v>
      </c>
      <c r="B57" s="162">
        <v>539237.47891021136</v>
      </c>
      <c r="C57" s="163">
        <v>341693.405182997</v>
      </c>
      <c r="D57" s="163">
        <v>245889.89371503331</v>
      </c>
      <c r="E57" s="164">
        <v>632888.42071149999</v>
      </c>
      <c r="G57" s="14" t="str">
        <f t="shared" ref="G57:G59" si="29">G48</f>
        <v>2019 Preferred Monthly Bill ($)</v>
      </c>
      <c r="H57" s="162">
        <v>1431173.3032182476</v>
      </c>
      <c r="I57" s="163">
        <v>868234.85427390609</v>
      </c>
      <c r="J57" s="163">
        <v>627349.38204836659</v>
      </c>
      <c r="K57" s="164">
        <v>1860404.1382114999</v>
      </c>
    </row>
    <row r="58" spans="1:11" x14ac:dyDescent="0.35">
      <c r="A58" s="14" t="str">
        <f t="shared" si="28"/>
        <v>2019 Test Year - 2019 Preferred Increase ($)</v>
      </c>
      <c r="B58" s="162">
        <f>B57-B56</f>
        <v>-2421.5745470291004</v>
      </c>
      <c r="C58" s="163">
        <f t="shared" ref="C58:E58" si="30">C57-C56</f>
        <v>5691.4787785517401</v>
      </c>
      <c r="D58" s="163">
        <f t="shared" si="30"/>
        <v>24759.926278800005</v>
      </c>
      <c r="E58" s="164">
        <f t="shared" si="30"/>
        <v>186441.66405933333</v>
      </c>
      <c r="G58" s="14" t="str">
        <f t="shared" si="29"/>
        <v>2019 Test Year - 2019 Preferred Increase ($)</v>
      </c>
      <c r="H58" s="162">
        <f>H57-H56</f>
        <v>-2421.5745470284019</v>
      </c>
      <c r="I58" s="163">
        <f t="shared" ref="I58:K58" si="31">I57-I56</f>
        <v>5691.4787785516819</v>
      </c>
      <c r="J58" s="163">
        <f t="shared" si="31"/>
        <v>24759.926278800005</v>
      </c>
      <c r="K58" s="164">
        <f t="shared" si="31"/>
        <v>186441.66405933327</v>
      </c>
    </row>
    <row r="59" spans="1:11" x14ac:dyDescent="0.35">
      <c r="A59" s="14" t="str">
        <f t="shared" si="28"/>
        <v>2019 Test Year - 2019 Preferred Increase (%)</v>
      </c>
      <c r="B59" s="168">
        <f>B58/B56</f>
        <v>-4.4706619995972504E-3</v>
      </c>
      <c r="C59" s="169">
        <f t="shared" ref="C59:E59" si="32">C58/C56</f>
        <v>1.6938827819995627E-2</v>
      </c>
      <c r="D59" s="169">
        <f t="shared" si="32"/>
        <v>0.11197001729736139</v>
      </c>
      <c r="E59" s="170">
        <f t="shared" si="32"/>
        <v>0.41761231609661531</v>
      </c>
      <c r="G59" s="14" t="str">
        <f t="shared" si="29"/>
        <v>2019 Test Year - 2019 Preferred Increase (%)</v>
      </c>
      <c r="H59" s="168">
        <f>H58/H56</f>
        <v>-1.6891623879147877E-3</v>
      </c>
      <c r="I59" s="169">
        <f t="shared" ref="I59:K59" si="33">I58/I56</f>
        <v>6.5984841345318934E-3</v>
      </c>
      <c r="J59" s="169">
        <f t="shared" si="33"/>
        <v>4.1089212633465551E-2</v>
      </c>
      <c r="K59" s="170">
        <f t="shared" si="33"/>
        <v>0.11137744539569967</v>
      </c>
    </row>
    <row r="60" spans="1:11" s="12" customFormat="1" x14ac:dyDescent="0.35">
      <c r="A60" s="12" t="s">
        <v>59</v>
      </c>
      <c r="B60" s="171"/>
      <c r="C60" s="171"/>
      <c r="D60" s="171"/>
      <c r="E60" s="171"/>
      <c r="G60" s="12" t="s">
        <v>59</v>
      </c>
      <c r="H60" s="171"/>
      <c r="I60" s="171"/>
      <c r="J60" s="171"/>
      <c r="K60" s="171"/>
    </row>
    <row r="61" spans="1:11" x14ac:dyDescent="0.35">
      <c r="A61" s="13" t="str">
        <f>A52</f>
        <v>Number of Accounts</v>
      </c>
      <c r="B61" s="159">
        <v>70</v>
      </c>
      <c r="C61" s="160">
        <v>6</v>
      </c>
      <c r="D61" s="160">
        <v>1</v>
      </c>
      <c r="E61" s="161">
        <v>1</v>
      </c>
      <c r="G61" s="13" t="str">
        <f>G52</f>
        <v>Number of Accounts</v>
      </c>
      <c r="H61" s="159">
        <v>70</v>
      </c>
      <c r="I61" s="160">
        <v>6</v>
      </c>
      <c r="J61" s="160">
        <v>1</v>
      </c>
      <c r="K61" s="161">
        <v>1</v>
      </c>
    </row>
    <row r="62" spans="1:11" x14ac:dyDescent="0.35">
      <c r="A62" s="14" t="str">
        <f>A53</f>
        <v>Monthly Usage (MWh)</v>
      </c>
      <c r="B62" s="162">
        <v>9974.4130780114265</v>
      </c>
      <c r="C62" s="163">
        <v>10233.89994038889</v>
      </c>
      <c r="D62" s="163">
        <v>40871.766460833329</v>
      </c>
      <c r="E62" s="164">
        <v>17626.212240000004</v>
      </c>
      <c r="G62" s="14" t="str">
        <f>G53</f>
        <v>Monthly Usage (MWh)</v>
      </c>
      <c r="H62" s="162">
        <v>9974.4130780114265</v>
      </c>
      <c r="I62" s="163">
        <v>10233.89994038889</v>
      </c>
      <c r="J62" s="163">
        <v>40871.766460833329</v>
      </c>
      <c r="K62" s="164">
        <v>17626.212240000004</v>
      </c>
    </row>
    <row r="63" spans="1:11" x14ac:dyDescent="0.35">
      <c r="A63" s="14" t="str">
        <f>A54</f>
        <v>Average Billing Capacity (MW)</v>
      </c>
      <c r="B63" s="162">
        <v>21.05972363190476</v>
      </c>
      <c r="C63" s="163">
        <v>20.687164388888888</v>
      </c>
      <c r="D63" s="163">
        <v>68.269925000000001</v>
      </c>
      <c r="E63" s="164">
        <v>32.063519999999997</v>
      </c>
      <c r="G63" s="14" t="str">
        <f>G54</f>
        <v>Average Billing Capacity (MW)</v>
      </c>
      <c r="H63" s="162">
        <v>21.05972363190476</v>
      </c>
      <c r="I63" s="163">
        <v>20.687164388888888</v>
      </c>
      <c r="J63" s="163">
        <v>68.269925000000001</v>
      </c>
      <c r="K63" s="164">
        <v>32.063519999999997</v>
      </c>
    </row>
    <row r="64" spans="1:11" x14ac:dyDescent="0.35">
      <c r="A64" s="14" t="str">
        <f>A55</f>
        <v>Load Factor (%)</v>
      </c>
      <c r="B64" s="165">
        <v>0.74900449247951673</v>
      </c>
      <c r="C64" s="166">
        <v>0.7233500372356696</v>
      </c>
      <c r="D64" s="166">
        <v>0.79101297719309771</v>
      </c>
      <c r="E64" s="167">
        <v>0.71510174461628107</v>
      </c>
      <c r="G64" s="14" t="str">
        <f>G55</f>
        <v>Load Factor (%)</v>
      </c>
      <c r="H64" s="165">
        <v>0.74900449247951673</v>
      </c>
      <c r="I64" s="166">
        <v>0.7233500372356696</v>
      </c>
      <c r="J64" s="166">
        <v>0.79101297719309771</v>
      </c>
      <c r="K64" s="167">
        <v>0.71510174461628107</v>
      </c>
    </row>
    <row r="65" spans="1:11" x14ac:dyDescent="0.35">
      <c r="A65" s="14" t="str">
        <f>A56</f>
        <v>2019 Test Year Monthly Bill ($)</v>
      </c>
      <c r="B65" s="162">
        <v>334224.67393798474</v>
      </c>
      <c r="C65" s="163">
        <v>307173.58583110495</v>
      </c>
      <c r="D65" s="163">
        <v>831325.9954705917</v>
      </c>
      <c r="E65" s="164">
        <v>309058.3334834667</v>
      </c>
      <c r="G65" s="14" t="str">
        <f>G56</f>
        <v>2019 Test Year Monthly Bill ($)</v>
      </c>
      <c r="H65" s="162">
        <v>889625.02187846077</v>
      </c>
      <c r="I65" s="163">
        <v>834677.87416443834</v>
      </c>
      <c r="J65" s="163">
        <v>2879773.112970592</v>
      </c>
      <c r="K65" s="164">
        <v>1010303.9084834668</v>
      </c>
    </row>
    <row r="66" spans="1:11" x14ac:dyDescent="0.35">
      <c r="A66" s="14" t="str">
        <f t="shared" ref="A66:A68" si="34">A57</f>
        <v>2019 Preferred Monthly Bill ($)</v>
      </c>
      <c r="B66" s="162">
        <v>343028.47949620715</v>
      </c>
      <c r="C66" s="163">
        <v>330857.03982970951</v>
      </c>
      <c r="D66" s="163">
        <v>1014823.475775025</v>
      </c>
      <c r="E66" s="164">
        <v>418603.68176906672</v>
      </c>
      <c r="G66" s="14" t="str">
        <f t="shared" ref="G66:G68" si="35">G57</f>
        <v>2019 Preferred Monthly Bill ($)</v>
      </c>
      <c r="H66" s="162">
        <v>898428.82743668335</v>
      </c>
      <c r="I66" s="163">
        <v>858361.32816304278</v>
      </c>
      <c r="J66" s="163">
        <v>3063270.5932750255</v>
      </c>
      <c r="K66" s="164">
        <v>1119849.2567690667</v>
      </c>
    </row>
    <row r="67" spans="1:11" x14ac:dyDescent="0.35">
      <c r="A67" s="14" t="str">
        <f t="shared" si="34"/>
        <v>2019 Test Year - 2019 Preferred Increase ($)</v>
      </c>
      <c r="B67" s="162">
        <f>B66-B65</f>
        <v>8803.8055582224042</v>
      </c>
      <c r="C67" s="163">
        <f t="shared" ref="C67:E67" si="36">C66-C65</f>
        <v>23683.453998604557</v>
      </c>
      <c r="D67" s="163">
        <f t="shared" si="36"/>
        <v>183497.48030443327</v>
      </c>
      <c r="E67" s="164">
        <f t="shared" si="36"/>
        <v>109545.34828560002</v>
      </c>
      <c r="G67" s="14" t="str">
        <f t="shared" si="35"/>
        <v>2019 Test Year - 2019 Preferred Increase ($)</v>
      </c>
      <c r="H67" s="162">
        <f>H66-H65</f>
        <v>8803.8055582225788</v>
      </c>
      <c r="I67" s="163">
        <f t="shared" ref="I67:K67" si="37">I66-I65</f>
        <v>23683.45399860444</v>
      </c>
      <c r="J67" s="163">
        <f t="shared" si="37"/>
        <v>183497.4803044335</v>
      </c>
      <c r="K67" s="164">
        <f t="shared" si="37"/>
        <v>109545.34828559984</v>
      </c>
    </row>
    <row r="68" spans="1:11" x14ac:dyDescent="0.35">
      <c r="A68" s="14" t="str">
        <f t="shared" si="34"/>
        <v>2019 Test Year - 2019 Preferred Increase (%)</v>
      </c>
      <c r="B68" s="168">
        <f>B67/B65</f>
        <v>2.6340980318694085E-2</v>
      </c>
      <c r="C68" s="169">
        <f t="shared" ref="C68:E68" si="38">C67/C65</f>
        <v>7.7101206259403338E-2</v>
      </c>
      <c r="D68" s="169">
        <f t="shared" si="38"/>
        <v>0.22072866878240729</v>
      </c>
      <c r="E68" s="170">
        <f t="shared" si="38"/>
        <v>0.3544487768729272</v>
      </c>
      <c r="G68" s="14" t="str">
        <f t="shared" si="35"/>
        <v>2019 Test Year - 2019 Preferred Increase (%)</v>
      </c>
      <c r="H68" s="168">
        <f>H67/H65</f>
        <v>9.896085813361195E-3</v>
      </c>
      <c r="I68" s="169">
        <f t="shared" ref="I68:K68" si="39">I67/I65</f>
        <v>2.8374364208842807E-2</v>
      </c>
      <c r="J68" s="169">
        <f t="shared" si="39"/>
        <v>6.3719422713530746E-2</v>
      </c>
      <c r="K68" s="170">
        <f t="shared" si="39"/>
        <v>0.10842811491250655</v>
      </c>
    </row>
    <row r="69" spans="1:11" x14ac:dyDescent="0.35">
      <c r="A69" s="12" t="s">
        <v>60</v>
      </c>
      <c r="B69" s="172"/>
      <c r="C69" s="172"/>
      <c r="D69" s="172"/>
      <c r="E69" s="172"/>
      <c r="G69" s="12" t="s">
        <v>60</v>
      </c>
      <c r="H69" s="172"/>
      <c r="I69" s="172"/>
      <c r="J69" s="172"/>
      <c r="K69" s="172"/>
    </row>
    <row r="70" spans="1:11" x14ac:dyDescent="0.35">
      <c r="A70" s="13" t="str">
        <f>A61</f>
        <v>Number of Accounts</v>
      </c>
      <c r="B70" s="159">
        <v>27</v>
      </c>
      <c r="C70" s="160">
        <v>0</v>
      </c>
      <c r="D70" s="160">
        <v>1</v>
      </c>
      <c r="E70" s="161">
        <v>0</v>
      </c>
      <c r="G70" s="13" t="str">
        <f>G61</f>
        <v>Number of Accounts</v>
      </c>
      <c r="H70" s="159">
        <v>27</v>
      </c>
      <c r="I70" s="160">
        <v>0</v>
      </c>
      <c r="J70" s="160">
        <v>1</v>
      </c>
      <c r="K70" s="161">
        <v>0</v>
      </c>
    </row>
    <row r="71" spans="1:11" x14ac:dyDescent="0.35">
      <c r="A71" s="14" t="str">
        <f>A62</f>
        <v>Monthly Usage (MWh)</v>
      </c>
      <c r="B71" s="162">
        <v>12904.329238814817</v>
      </c>
      <c r="C71" s="163" t="s">
        <v>191</v>
      </c>
      <c r="D71" s="163">
        <v>36981.242850000002</v>
      </c>
      <c r="E71" s="164" t="s">
        <v>191</v>
      </c>
      <c r="G71" s="14" t="str">
        <f>G62</f>
        <v>Monthly Usage (MWh)</v>
      </c>
      <c r="H71" s="162">
        <v>12904.329238814817</v>
      </c>
      <c r="I71" s="163" t="s">
        <v>191</v>
      </c>
      <c r="J71" s="163">
        <v>36981.242850000002</v>
      </c>
      <c r="K71" s="164" t="s">
        <v>191</v>
      </c>
    </row>
    <row r="72" spans="1:11" x14ac:dyDescent="0.35">
      <c r="A72" s="14" t="str">
        <f>A63</f>
        <v>Average Billing Capacity (MW)</v>
      </c>
      <c r="B72" s="162">
        <v>21.621555922222225</v>
      </c>
      <c r="C72" s="163" t="s">
        <v>191</v>
      </c>
      <c r="D72" s="163">
        <v>59.752679999999998</v>
      </c>
      <c r="E72" s="164" t="s">
        <v>191</v>
      </c>
      <c r="G72" s="14" t="str">
        <f>G63</f>
        <v>Average Billing Capacity (MW)</v>
      </c>
      <c r="H72" s="162">
        <v>21.621555922222225</v>
      </c>
      <c r="I72" s="163" t="s">
        <v>191</v>
      </c>
      <c r="J72" s="163">
        <v>59.752679999999998</v>
      </c>
      <c r="K72" s="164" t="s">
        <v>191</v>
      </c>
    </row>
    <row r="73" spans="1:11" x14ac:dyDescent="0.35">
      <c r="A73" s="14" t="str">
        <f>A64</f>
        <v>Load Factor (%)</v>
      </c>
      <c r="B73" s="165">
        <v>0.86391140588952764</v>
      </c>
      <c r="C73" s="166" t="s">
        <v>191</v>
      </c>
      <c r="D73" s="166">
        <v>0.81658924234370645</v>
      </c>
      <c r="E73" s="167" t="s">
        <v>191</v>
      </c>
      <c r="G73" s="14" t="str">
        <f>G64</f>
        <v>Load Factor (%)</v>
      </c>
      <c r="H73" s="165">
        <v>0.86391140588952764</v>
      </c>
      <c r="I73" s="166" t="s">
        <v>191</v>
      </c>
      <c r="J73" s="166">
        <v>0.81658924234370645</v>
      </c>
      <c r="K73" s="167" t="s">
        <v>191</v>
      </c>
    </row>
    <row r="74" spans="1:11" x14ac:dyDescent="0.35">
      <c r="A74" s="14" t="str">
        <f>A65</f>
        <v>2019 Test Year Monthly Bill ($)</v>
      </c>
      <c r="B74" s="162">
        <v>375079.37232628366</v>
      </c>
      <c r="C74" s="163" t="s">
        <v>191</v>
      </c>
      <c r="D74" s="163">
        <v>764870.85171283316</v>
      </c>
      <c r="E74" s="164" t="s">
        <v>191</v>
      </c>
      <c r="G74" s="14" t="str">
        <f>G65</f>
        <v>2019 Test Year Monthly Bill ($)</v>
      </c>
      <c r="H74" s="162">
        <v>1081634.46707937</v>
      </c>
      <c r="I74" s="163" t="s">
        <v>191</v>
      </c>
      <c r="J74" s="163">
        <v>2464015.4100461667</v>
      </c>
      <c r="K74" s="164" t="s">
        <v>191</v>
      </c>
    </row>
    <row r="75" spans="1:11" x14ac:dyDescent="0.35">
      <c r="A75" s="14" t="str">
        <f t="shared" ref="A75:A77" si="40">A66</f>
        <v>2019 Preferred Monthly Bill ($)</v>
      </c>
      <c r="B75" s="162">
        <v>395245.6956390696</v>
      </c>
      <c r="C75" s="163" t="s">
        <v>191</v>
      </c>
      <c r="D75" s="163">
        <v>921189.50783683313</v>
      </c>
      <c r="E75" s="164" t="s">
        <v>191</v>
      </c>
      <c r="G75" s="14" t="str">
        <f t="shared" ref="G75:G77" si="41">G66</f>
        <v>2019 Preferred Monthly Bill ($)</v>
      </c>
      <c r="H75" s="162">
        <v>1101800.7903921562</v>
      </c>
      <c r="I75" s="163" t="s">
        <v>191</v>
      </c>
      <c r="J75" s="163">
        <v>2620334.0661701662</v>
      </c>
      <c r="K75" s="164" t="s">
        <v>191</v>
      </c>
    </row>
    <row r="76" spans="1:11" x14ac:dyDescent="0.35">
      <c r="A76" s="14" t="str">
        <f t="shared" si="40"/>
        <v>2019 Test Year - 2019 Preferred Increase ($)</v>
      </c>
      <c r="B76" s="162">
        <f>IF(B70=0,"NA",B75-B74)</f>
        <v>20166.323312785942</v>
      </c>
      <c r="C76" s="163" t="str">
        <f>IF($C$70=0,"NA",C75-C74)</f>
        <v>NA</v>
      </c>
      <c r="D76" s="163">
        <f>IF(B70=0,"NA",D75-D74)</f>
        <v>156318.65612399997</v>
      </c>
      <c r="E76" s="164" t="str">
        <f>IF($E$70=0,"NA",E75-E74)</f>
        <v>NA</v>
      </c>
      <c r="G76" s="14" t="str">
        <f t="shared" si="41"/>
        <v>2019 Test Year - 2019 Preferred Increase ($)</v>
      </c>
      <c r="H76" s="162">
        <f>IF(H70=0,"NA",H75-H74)</f>
        <v>20166.323312786175</v>
      </c>
      <c r="I76" s="163" t="str">
        <f>IF($I$70=0,"NA",I75-I74)</f>
        <v>NA</v>
      </c>
      <c r="J76" s="163">
        <f>IF(H70=0,"NA",J75-J74)</f>
        <v>156318.65612399951</v>
      </c>
      <c r="K76" s="164" t="str">
        <f>IF($K$70=0,"NA",K75-K74)</f>
        <v>NA</v>
      </c>
    </row>
    <row r="77" spans="1:11" x14ac:dyDescent="0.35">
      <c r="A77" s="14" t="str">
        <f t="shared" si="40"/>
        <v>2019 Test Year - 2019 Preferred Increase (%)</v>
      </c>
      <c r="B77" s="168">
        <f>IF(B70=0,"NA",B76/B74)</f>
        <v>5.3765482190375281E-2</v>
      </c>
      <c r="C77" s="169" t="str">
        <f>IF($C$70=0,"NA",C76/C74)</f>
        <v>NA</v>
      </c>
      <c r="D77" s="169">
        <f>IF(B70=0,"NA",D76/D74)</f>
        <v>0.20437261502898663</v>
      </c>
      <c r="E77" s="170" t="str">
        <f>IF($E$70=0,"NA",E76/E74)</f>
        <v>NA</v>
      </c>
      <c r="G77" s="14" t="str">
        <f t="shared" si="41"/>
        <v>2019 Test Year - 2019 Preferred Increase (%)</v>
      </c>
      <c r="H77" s="168">
        <f>IF(H70=0,"NA",H76/H74)</f>
        <v>1.864430537909844E-2</v>
      </c>
      <c r="I77" s="169" t="str">
        <f>IF($I$70=0,"NA",I76/I74)</f>
        <v>NA</v>
      </c>
      <c r="J77" s="169">
        <f>IF(H70=0,"NA",J76/J74)</f>
        <v>6.3440616274827055E-2</v>
      </c>
      <c r="K77" s="170" t="str">
        <f>IF($K$70=0,"NA",K76/K74)</f>
        <v>NA</v>
      </c>
    </row>
    <row r="78" spans="1:11" x14ac:dyDescent="0.35">
      <c r="A78" s="12" t="s">
        <v>61</v>
      </c>
      <c r="B78" s="172"/>
      <c r="C78" s="172"/>
      <c r="D78" s="172"/>
      <c r="E78" s="172"/>
      <c r="G78" s="12" t="s">
        <v>61</v>
      </c>
      <c r="H78" s="172"/>
      <c r="I78" s="172"/>
      <c r="J78" s="172"/>
      <c r="K78" s="172"/>
    </row>
    <row r="79" spans="1:11" x14ac:dyDescent="0.35">
      <c r="A79" s="13" t="str">
        <f>A70</f>
        <v>Number of Accounts</v>
      </c>
      <c r="B79" s="159">
        <v>350</v>
      </c>
      <c r="C79" s="160">
        <v>79</v>
      </c>
      <c r="D79" s="160">
        <v>55</v>
      </c>
      <c r="E79" s="161">
        <v>80</v>
      </c>
      <c r="G79" s="13" t="str">
        <f>G70</f>
        <v>Number of Accounts</v>
      </c>
      <c r="H79" s="159">
        <v>350</v>
      </c>
      <c r="I79" s="160">
        <v>79</v>
      </c>
      <c r="J79" s="160">
        <v>55</v>
      </c>
      <c r="K79" s="161">
        <v>80</v>
      </c>
    </row>
    <row r="80" spans="1:11" x14ac:dyDescent="0.35">
      <c r="A80" s="14" t="str">
        <f>A71</f>
        <v>Monthly Usage (MWh)</v>
      </c>
      <c r="B80" s="162">
        <v>11868.124829052398</v>
      </c>
      <c r="C80" s="163">
        <v>5644.8960650948302</v>
      </c>
      <c r="D80" s="163">
        <v>4266.8008577537885</v>
      </c>
      <c r="E80" s="164">
        <v>1827.0860910416673</v>
      </c>
      <c r="G80" s="14" t="str">
        <f>G71</f>
        <v>Monthly Usage (MWh)</v>
      </c>
      <c r="H80" s="162">
        <v>11868.124829052398</v>
      </c>
      <c r="I80" s="163">
        <v>5644.8960650948302</v>
      </c>
      <c r="J80" s="163">
        <v>4266.8008577537885</v>
      </c>
      <c r="K80" s="164">
        <v>1827.0860910416673</v>
      </c>
    </row>
    <row r="81" spans="1:11" x14ac:dyDescent="0.35">
      <c r="A81" s="14" t="str">
        <f>A72</f>
        <v>Average Billing Capacity (MW)</v>
      </c>
      <c r="B81" s="162">
        <v>26.620196338634923</v>
      </c>
      <c r="C81" s="163">
        <v>17.477304366582278</v>
      </c>
      <c r="D81" s="163">
        <v>16.791735056969703</v>
      </c>
      <c r="E81" s="164">
        <v>20.677554032499991</v>
      </c>
      <c r="G81" s="14" t="str">
        <f>G72</f>
        <v>Average Billing Capacity (MW)</v>
      </c>
      <c r="H81" s="162">
        <v>26.620196338634923</v>
      </c>
      <c r="I81" s="163">
        <v>17.477304366582278</v>
      </c>
      <c r="J81" s="163">
        <v>16.791735056969703</v>
      </c>
      <c r="K81" s="164">
        <v>20.677554032499991</v>
      </c>
    </row>
    <row r="82" spans="1:11" x14ac:dyDescent="0.35">
      <c r="A82" s="14" t="str">
        <f>A73</f>
        <v>Load Factor (%)</v>
      </c>
      <c r="B82" s="165">
        <v>0.62504986246409155</v>
      </c>
      <c r="C82" s="166">
        <v>0.47023230699997937</v>
      </c>
      <c r="D82" s="166">
        <v>0.31900212709416481</v>
      </c>
      <c r="E82" s="167">
        <v>8.4249388101288708E-2</v>
      </c>
      <c r="G82" s="14" t="str">
        <f>G73</f>
        <v>Load Factor (%)</v>
      </c>
      <c r="H82" s="165">
        <v>0.62504986246409155</v>
      </c>
      <c r="I82" s="166">
        <v>0.47023230699997937</v>
      </c>
      <c r="J82" s="166">
        <v>0.31900212709416481</v>
      </c>
      <c r="K82" s="167">
        <v>8.4249388101288708E-2</v>
      </c>
    </row>
    <row r="83" spans="1:11" x14ac:dyDescent="0.35">
      <c r="A83" s="14" t="str">
        <f>A74</f>
        <v>2019 Test Year Monthly Bill ($)</v>
      </c>
      <c r="B83" s="162">
        <v>424495.1729528521</v>
      </c>
      <c r="C83" s="163">
        <v>219028.18599235037</v>
      </c>
      <c r="D83" s="163">
        <v>169613.49387769034</v>
      </c>
      <c r="E83" s="164">
        <v>96531.707324042669</v>
      </c>
      <c r="G83" s="14" t="str">
        <f>G74</f>
        <v>2019 Test Year Monthly Bill ($)</v>
      </c>
      <c r="H83" s="162">
        <v>1107696.7178270586</v>
      </c>
      <c r="I83" s="163">
        <v>530310.62381091586</v>
      </c>
      <c r="J83" s="163">
        <v>392773.98254435713</v>
      </c>
      <c r="K83" s="164">
        <v>180347.12268862594</v>
      </c>
    </row>
    <row r="84" spans="1:11" x14ac:dyDescent="0.35">
      <c r="A84" s="14" t="str">
        <f t="shared" ref="A84:A86" si="42">A75</f>
        <v>2019 Preferred Monthly Bill ($)</v>
      </c>
      <c r="B84" s="162">
        <v>423641.73116595967</v>
      </c>
      <c r="C84" s="163">
        <v>220099.58441481588</v>
      </c>
      <c r="D84" s="163">
        <v>174161.14967106932</v>
      </c>
      <c r="E84" s="164">
        <v>95812.068477426859</v>
      </c>
      <c r="G84" s="14" t="str">
        <f t="shared" ref="G84:G86" si="43">G75</f>
        <v>2019 Preferred Monthly Bill ($)</v>
      </c>
      <c r="H84" s="162">
        <v>1106843.2760401657</v>
      </c>
      <c r="I84" s="163">
        <v>531382.02223338117</v>
      </c>
      <c r="J84" s="163">
        <v>397321.63833773579</v>
      </c>
      <c r="K84" s="164">
        <v>179627.4838420102</v>
      </c>
    </row>
    <row r="85" spans="1:11" x14ac:dyDescent="0.35">
      <c r="A85" s="14" t="str">
        <f t="shared" si="42"/>
        <v>2019 Test Year - 2019 Preferred Increase ($)</v>
      </c>
      <c r="B85" s="162">
        <f>B84-B83</f>
        <v>-853.44178689242108</v>
      </c>
      <c r="C85" s="163">
        <f t="shared" ref="C85:E85" si="44">C84-C83</f>
        <v>1071.3984224655142</v>
      </c>
      <c r="D85" s="163">
        <f t="shared" si="44"/>
        <v>4547.6557933789736</v>
      </c>
      <c r="E85" s="164">
        <f t="shared" si="44"/>
        <v>-719.6388466158096</v>
      </c>
      <c r="G85" s="14" t="str">
        <f t="shared" si="43"/>
        <v>2019 Test Year - 2019 Preferred Increase ($)</v>
      </c>
      <c r="H85" s="162">
        <f>H84-H83</f>
        <v>-853.44178689294495</v>
      </c>
      <c r="I85" s="163">
        <f t="shared" ref="I85:K85" si="45">I84-I83</f>
        <v>1071.3984224653104</v>
      </c>
      <c r="J85" s="163">
        <f t="shared" si="45"/>
        <v>4547.6557933786535</v>
      </c>
      <c r="K85" s="164">
        <f t="shared" si="45"/>
        <v>-719.63884661573684</v>
      </c>
    </row>
    <row r="86" spans="1:11" x14ac:dyDescent="0.35">
      <c r="A86" s="14" t="str">
        <f t="shared" si="42"/>
        <v>2019 Test Year - 2019 Preferred Increase (%)</v>
      </c>
      <c r="B86" s="168">
        <f>B85/B83</f>
        <v>-2.0104864348768725E-3</v>
      </c>
      <c r="C86" s="169">
        <f t="shared" ref="C86:E86" si="46">C85/C83</f>
        <v>4.8916006750972822E-3</v>
      </c>
      <c r="D86" s="169">
        <f t="shared" si="46"/>
        <v>2.6811874983592547E-2</v>
      </c>
      <c r="E86" s="170">
        <f t="shared" si="46"/>
        <v>-7.4549478773859078E-3</v>
      </c>
      <c r="G86" s="14" t="str">
        <f t="shared" si="43"/>
        <v>2019 Test Year - 2019 Preferred Increase (%)</v>
      </c>
      <c r="H86" s="168">
        <f>H85/H83</f>
        <v>-7.7046521232555483E-4</v>
      </c>
      <c r="I86" s="169">
        <f t="shared" ref="I86:K86" si="47">I85/I83</f>
        <v>2.0203223815620209E-3</v>
      </c>
      <c r="J86" s="169">
        <f t="shared" si="47"/>
        <v>1.1578302014607276E-2</v>
      </c>
      <c r="K86" s="170">
        <f t="shared" si="47"/>
        <v>-3.9902984638031198E-3</v>
      </c>
    </row>
  </sheetData>
  <mergeCells count="5">
    <mergeCell ref="A4:A5"/>
    <mergeCell ref="B4:E4"/>
    <mergeCell ref="G4:G5"/>
    <mergeCell ref="H4:K4"/>
    <mergeCell ref="A1:K1"/>
  </mergeCells>
  <printOptions horizontalCentered="1"/>
  <pageMargins left="0.5" right="0.25" top="1" bottom="0.5" header="0.5" footer="0.3"/>
  <pageSetup fitToHeight="0" orientation="portrait" r:id="rId1"/>
  <headerFooter alignWithMargins="0">
    <oddHeader>&amp;L&amp;"Arial,Bold"Alberta Electric System Operator
2018 ISO Tariff Application&amp;C&amp;"Arial,Bold"Public&amp;R&amp;"Arial,Bold"Table X-1
September xx, 2017</oddHeader>
    <oddFooter>&amp;L&amp;"Arial,Bold"Page &amp;P of &amp;N&amp;C&amp;"Arial,Bold"&amp;A&amp;R&amp;"Arial,Bold"&amp;F</oddFooter>
  </headerFooter>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99C01-95AB-4C1A-B272-D20C1DEBA353}">
  <sheetPr>
    <pageSetUpPr fitToPage="1"/>
  </sheetPr>
  <dimension ref="A1:U48"/>
  <sheetViews>
    <sheetView showGridLines="0" zoomScaleNormal="100" workbookViewId="0">
      <selection sqref="A1:U1"/>
    </sheetView>
  </sheetViews>
  <sheetFormatPr defaultColWidth="8.7265625" defaultRowHeight="12.5" x14ac:dyDescent="0.35"/>
  <cols>
    <col min="1" max="10" width="8.7265625" style="24"/>
    <col min="11" max="11" width="2.54296875" style="24" customWidth="1"/>
    <col min="12" max="14" width="8.7265625" style="24"/>
    <col min="15" max="15" width="15.453125" style="24" customWidth="1"/>
    <col min="16" max="16" width="5" style="24" customWidth="1"/>
    <col min="17" max="16384" width="8.7265625" style="24"/>
  </cols>
  <sheetData>
    <row r="1" spans="1:21" ht="13" x14ac:dyDescent="0.3">
      <c r="A1" s="208" t="s">
        <v>199</v>
      </c>
      <c r="B1" s="208"/>
      <c r="C1" s="208"/>
      <c r="D1" s="208"/>
      <c r="E1" s="208"/>
      <c r="F1" s="208"/>
      <c r="G1" s="208"/>
      <c r="H1" s="208"/>
      <c r="I1" s="208"/>
      <c r="J1" s="208"/>
      <c r="K1" s="208"/>
      <c r="L1" s="208"/>
      <c r="M1" s="208"/>
      <c r="N1" s="208"/>
      <c r="O1" s="208"/>
      <c r="P1" s="208"/>
      <c r="Q1" s="208"/>
      <c r="R1" s="208"/>
      <c r="S1" s="208"/>
      <c r="T1" s="208"/>
      <c r="U1" s="208"/>
    </row>
    <row r="2" spans="1:21" ht="13" x14ac:dyDescent="0.3">
      <c r="A2" s="7" t="s">
        <v>176</v>
      </c>
      <c r="B2" s="7"/>
      <c r="C2" s="19"/>
      <c r="D2" s="20"/>
      <c r="E2" s="21"/>
      <c r="F2" s="22"/>
      <c r="G2" s="22"/>
      <c r="H2" s="21"/>
      <c r="I2" s="23"/>
      <c r="J2" s="23"/>
      <c r="L2" s="7" t="s">
        <v>183</v>
      </c>
      <c r="M2" s="7"/>
      <c r="N2" s="19"/>
      <c r="O2" s="20"/>
      <c r="P2" s="21"/>
      <c r="Q2" s="22"/>
      <c r="R2" s="22"/>
      <c r="S2" s="21"/>
      <c r="T2" s="23"/>
      <c r="U2" s="23"/>
    </row>
    <row r="28" spans="1:16" ht="14.5" x14ac:dyDescent="0.35">
      <c r="D28"/>
      <c r="E28"/>
      <c r="O28"/>
      <c r="P28"/>
    </row>
    <row r="29" spans="1:16" x14ac:dyDescent="0.35">
      <c r="C29" s="24" t="s">
        <v>64</v>
      </c>
      <c r="E29" s="24" t="s">
        <v>45</v>
      </c>
      <c r="N29" s="24" t="s">
        <v>64</v>
      </c>
      <c r="P29" s="24" t="s">
        <v>45</v>
      </c>
    </row>
    <row r="30" spans="1:16" x14ac:dyDescent="0.35">
      <c r="A30" s="28">
        <v>-0.6</v>
      </c>
      <c r="B30" s="28">
        <v>-0.5</v>
      </c>
      <c r="C30" s="30" t="s">
        <v>73</v>
      </c>
      <c r="E30" s="24">
        <v>0</v>
      </c>
      <c r="L30" s="28">
        <v>-0.6</v>
      </c>
      <c r="M30" s="28">
        <v>-0.5</v>
      </c>
      <c r="N30" s="30" t="s">
        <v>73</v>
      </c>
      <c r="P30" s="24">
        <v>0</v>
      </c>
    </row>
    <row r="31" spans="1:16" x14ac:dyDescent="0.35">
      <c r="A31" s="28">
        <v>-0.5</v>
      </c>
      <c r="B31" s="28">
        <v>-0.4</v>
      </c>
      <c r="C31" s="30" t="s">
        <v>74</v>
      </c>
      <c r="E31" s="24">
        <v>0</v>
      </c>
      <c r="L31" s="28">
        <v>-0.5</v>
      </c>
      <c r="M31" s="28">
        <v>-0.4</v>
      </c>
      <c r="N31" s="30" t="s">
        <v>74</v>
      </c>
      <c r="P31" s="24">
        <v>0</v>
      </c>
    </row>
    <row r="32" spans="1:16" x14ac:dyDescent="0.35">
      <c r="A32" s="28">
        <v>-0.4</v>
      </c>
      <c r="B32" s="28">
        <v>-0.3</v>
      </c>
      <c r="C32" s="30" t="s">
        <v>75</v>
      </c>
      <c r="E32" s="24">
        <v>0</v>
      </c>
      <c r="L32" s="28">
        <v>-0.4</v>
      </c>
      <c r="M32" s="28">
        <v>-0.3</v>
      </c>
      <c r="N32" s="30" t="s">
        <v>75</v>
      </c>
      <c r="P32" s="24">
        <v>0</v>
      </c>
    </row>
    <row r="33" spans="1:18" x14ac:dyDescent="0.35">
      <c r="A33" s="28">
        <v>-0.3</v>
      </c>
      <c r="B33" s="28">
        <v>-0.2</v>
      </c>
      <c r="C33" s="30" t="s">
        <v>76</v>
      </c>
      <c r="E33" s="24">
        <v>6</v>
      </c>
      <c r="L33" s="28">
        <v>-0.3</v>
      </c>
      <c r="M33" s="28">
        <v>-0.2</v>
      </c>
      <c r="N33" s="30" t="s">
        <v>76</v>
      </c>
      <c r="P33" s="24">
        <v>3</v>
      </c>
    </row>
    <row r="34" spans="1:18" x14ac:dyDescent="0.35">
      <c r="A34" s="28">
        <v>-0.2</v>
      </c>
      <c r="B34" s="28">
        <v>-0.1</v>
      </c>
      <c r="C34" s="30" t="s">
        <v>65</v>
      </c>
      <c r="E34" s="24">
        <v>51</v>
      </c>
      <c r="G34" s="28"/>
      <c r="L34" s="28">
        <v>-0.2</v>
      </c>
      <c r="M34" s="28">
        <v>-0.1</v>
      </c>
      <c r="N34" s="30" t="s">
        <v>65</v>
      </c>
      <c r="P34" s="24">
        <v>33</v>
      </c>
      <c r="R34" s="28"/>
    </row>
    <row r="35" spans="1:18" x14ac:dyDescent="0.35">
      <c r="A35" s="28">
        <v>-0.1</v>
      </c>
      <c r="B35" s="28">
        <v>0</v>
      </c>
      <c r="C35" s="30" t="s">
        <v>67</v>
      </c>
      <c r="E35" s="24">
        <v>270</v>
      </c>
      <c r="L35" s="28">
        <v>-0.1</v>
      </c>
      <c r="M35" s="28">
        <v>0</v>
      </c>
      <c r="N35" s="30" t="s">
        <v>67</v>
      </c>
      <c r="P35" s="24">
        <v>291</v>
      </c>
    </row>
    <row r="36" spans="1:18" x14ac:dyDescent="0.35">
      <c r="A36" s="28">
        <v>0</v>
      </c>
      <c r="B36" s="28">
        <v>0.1</v>
      </c>
      <c r="C36" s="30" t="s">
        <v>66</v>
      </c>
      <c r="E36" s="24">
        <v>226</v>
      </c>
      <c r="L36" s="28">
        <v>0</v>
      </c>
      <c r="M36" s="28">
        <v>0.1</v>
      </c>
      <c r="N36" s="30" t="s">
        <v>66</v>
      </c>
      <c r="P36" s="24">
        <v>234</v>
      </c>
    </row>
    <row r="37" spans="1:18" x14ac:dyDescent="0.35">
      <c r="A37" s="28">
        <f>B36</f>
        <v>0.1</v>
      </c>
      <c r="B37" s="29">
        <f>B36+10%</f>
        <v>0.2</v>
      </c>
      <c r="C37" s="30" t="s">
        <v>68</v>
      </c>
      <c r="E37" s="24">
        <v>5</v>
      </c>
      <c r="L37" s="28">
        <f>M36</f>
        <v>0.1</v>
      </c>
      <c r="M37" s="29">
        <f>M36+10%</f>
        <v>0.2</v>
      </c>
      <c r="N37" s="30" t="s">
        <v>68</v>
      </c>
      <c r="P37" s="24">
        <v>3</v>
      </c>
    </row>
    <row r="38" spans="1:18" x14ac:dyDescent="0.35">
      <c r="A38" s="28">
        <f t="shared" ref="A38:A41" si="0">B37</f>
        <v>0.2</v>
      </c>
      <c r="B38" s="29">
        <f t="shared" ref="B38:B41" si="1">B37+10%</f>
        <v>0.30000000000000004</v>
      </c>
      <c r="C38" s="30" t="s">
        <v>69</v>
      </c>
      <c r="E38" s="24">
        <v>3</v>
      </c>
      <c r="L38" s="28">
        <f t="shared" ref="L38:L41" si="2">M37</f>
        <v>0.2</v>
      </c>
      <c r="M38" s="29">
        <f t="shared" ref="M38:M41" si="3">M37+10%</f>
        <v>0.30000000000000004</v>
      </c>
      <c r="N38" s="30" t="s">
        <v>69</v>
      </c>
      <c r="P38" s="24">
        <v>0</v>
      </c>
    </row>
    <row r="39" spans="1:18" x14ac:dyDescent="0.35">
      <c r="A39" s="28">
        <f t="shared" si="0"/>
        <v>0.30000000000000004</v>
      </c>
      <c r="B39" s="29">
        <f t="shared" si="1"/>
        <v>0.4</v>
      </c>
      <c r="C39" s="30" t="s">
        <v>70</v>
      </c>
      <c r="E39" s="24">
        <v>1</v>
      </c>
      <c r="L39" s="28">
        <f t="shared" si="2"/>
        <v>0.30000000000000004</v>
      </c>
      <c r="M39" s="29">
        <f t="shared" si="3"/>
        <v>0.4</v>
      </c>
      <c r="N39" s="30" t="s">
        <v>70</v>
      </c>
      <c r="P39" s="24">
        <v>0</v>
      </c>
    </row>
    <row r="40" spans="1:18" x14ac:dyDescent="0.35">
      <c r="A40" s="28">
        <f t="shared" si="0"/>
        <v>0.4</v>
      </c>
      <c r="B40" s="29">
        <f t="shared" si="1"/>
        <v>0.5</v>
      </c>
      <c r="C40" s="30" t="s">
        <v>71</v>
      </c>
      <c r="E40" s="24">
        <v>2</v>
      </c>
      <c r="L40" s="28">
        <f t="shared" si="2"/>
        <v>0.4</v>
      </c>
      <c r="M40" s="29">
        <f t="shared" si="3"/>
        <v>0.5</v>
      </c>
      <c r="N40" s="30" t="s">
        <v>71</v>
      </c>
      <c r="P40" s="24">
        <v>0</v>
      </c>
    </row>
    <row r="41" spans="1:18" x14ac:dyDescent="0.35">
      <c r="A41" s="28">
        <f t="shared" si="0"/>
        <v>0.5</v>
      </c>
      <c r="B41" s="29">
        <f t="shared" si="1"/>
        <v>0.6</v>
      </c>
      <c r="C41" s="30" t="s">
        <v>72</v>
      </c>
      <c r="E41" s="24">
        <v>0</v>
      </c>
      <c r="L41" s="28">
        <f t="shared" si="2"/>
        <v>0.5</v>
      </c>
      <c r="M41" s="29">
        <f t="shared" si="3"/>
        <v>0.6</v>
      </c>
      <c r="N41" s="30" t="s">
        <v>72</v>
      </c>
      <c r="P41" s="24">
        <v>0</v>
      </c>
    </row>
    <row r="42" spans="1:18" x14ac:dyDescent="0.25">
      <c r="O42" s="25"/>
      <c r="P42" s="25"/>
    </row>
    <row r="43" spans="1:18" x14ac:dyDescent="0.25">
      <c r="O43" s="25"/>
      <c r="P43" s="25"/>
    </row>
    <row r="44" spans="1:18" x14ac:dyDescent="0.25">
      <c r="O44" s="25"/>
      <c r="P44" s="25"/>
    </row>
    <row r="45" spans="1:18" x14ac:dyDescent="0.25">
      <c r="O45" s="25"/>
      <c r="P45" s="25"/>
    </row>
    <row r="46" spans="1:18" x14ac:dyDescent="0.25">
      <c r="O46" s="25"/>
      <c r="P46" s="25"/>
    </row>
    <row r="47" spans="1:18" x14ac:dyDescent="0.25">
      <c r="O47" s="26"/>
      <c r="P47" s="27"/>
    </row>
    <row r="48" spans="1:18" x14ac:dyDescent="0.25">
      <c r="O48" s="26"/>
      <c r="P48" s="27"/>
    </row>
  </sheetData>
  <mergeCells count="1">
    <mergeCell ref="A1:U1"/>
  </mergeCells>
  <printOptions horizontalCentered="1"/>
  <pageMargins left="0.5" right="0.25" top="1" bottom="0.5" header="0.5" footer="0.3"/>
  <pageSetup fitToHeight="0" orientation="portrait" r:id="rId1"/>
  <headerFooter alignWithMargins="0">
    <oddHeader>&amp;L&amp;"Arial,Bold"Alberta Electric System Operator
2018 ISO Tariff Application&amp;C&amp;"Arial,Bold"Public&amp;R&amp;"Arial,Bold"Table X-1
September xx, 2017</oddHeader>
    <oddFooter>&amp;L&amp;"Arial,Bold"Page &amp;P of &amp;N&amp;C&amp;"Arial,Bold"&amp;A&amp;R&amp;"Arial,Bold"&amp;F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72E39-06F1-4E2D-9961-3BB4BDEDBE5D}">
  <dimension ref="A1:T570"/>
  <sheetViews>
    <sheetView workbookViewId="0">
      <selection sqref="A1:T1"/>
    </sheetView>
  </sheetViews>
  <sheetFormatPr defaultRowHeight="14.5" x14ac:dyDescent="0.35"/>
  <cols>
    <col min="1" max="1" width="4" bestFit="1" customWidth="1"/>
    <col min="2" max="2" width="13.1796875" bestFit="1" customWidth="1"/>
    <col min="3" max="3" width="6" bestFit="1" customWidth="1"/>
    <col min="4" max="4" width="7.7265625" bestFit="1" customWidth="1"/>
    <col min="5" max="5" width="5.54296875" bestFit="1" customWidth="1"/>
    <col min="6" max="6" width="6" bestFit="1" customWidth="1"/>
    <col min="7" max="7" width="7" bestFit="1" customWidth="1"/>
    <col min="8" max="9" width="6.26953125" bestFit="1" customWidth="1"/>
    <col min="10" max="10" width="4.54296875" bestFit="1" customWidth="1"/>
    <col min="11" max="11" width="10.26953125" bestFit="1" customWidth="1"/>
    <col min="12" max="13" width="12.26953125" bestFit="1" customWidth="1"/>
    <col min="14" max="15" width="10.7265625" customWidth="1"/>
    <col min="17" max="20" width="14" customWidth="1"/>
  </cols>
  <sheetData>
    <row r="1" spans="1:20" x14ac:dyDescent="0.35">
      <c r="A1" s="208" t="s">
        <v>199</v>
      </c>
      <c r="B1" s="208"/>
      <c r="C1" s="208"/>
      <c r="D1" s="208"/>
      <c r="E1" s="208"/>
      <c r="F1" s="208"/>
      <c r="G1" s="208"/>
      <c r="H1" s="208"/>
      <c r="I1" s="208"/>
      <c r="J1" s="208"/>
      <c r="K1" s="208"/>
      <c r="L1" s="208"/>
      <c r="M1" s="208"/>
      <c r="N1" s="208"/>
      <c r="O1" s="208"/>
      <c r="P1" s="208"/>
      <c r="Q1" s="208"/>
      <c r="R1" s="208"/>
      <c r="S1" s="208"/>
      <c r="T1" s="208"/>
    </row>
    <row r="2" spans="1:20" x14ac:dyDescent="0.35">
      <c r="A2" s="31" t="s">
        <v>177</v>
      </c>
      <c r="B2" s="31"/>
      <c r="C2" s="31"/>
      <c r="D2" s="31"/>
      <c r="E2" s="31"/>
      <c r="F2" s="31"/>
      <c r="G2" s="31"/>
      <c r="H2" s="31"/>
      <c r="I2" s="31"/>
      <c r="J2" s="31"/>
      <c r="K2" s="31"/>
      <c r="L2" s="31"/>
      <c r="M2" s="31"/>
      <c r="N2" s="31"/>
      <c r="O2" s="31"/>
      <c r="Q2" s="215" t="s">
        <v>184</v>
      </c>
      <c r="R2" s="215"/>
      <c r="S2" s="215"/>
      <c r="T2" s="215"/>
    </row>
    <row r="3" spans="1:20" x14ac:dyDescent="0.35">
      <c r="A3" s="216"/>
      <c r="B3" s="216"/>
      <c r="C3" s="216"/>
      <c r="D3" s="216"/>
      <c r="E3" s="216"/>
      <c r="F3" s="216"/>
      <c r="G3" s="216"/>
      <c r="H3" s="216"/>
      <c r="I3" s="216"/>
      <c r="J3" s="216"/>
      <c r="K3" s="216"/>
      <c r="L3" s="216"/>
      <c r="M3" s="216"/>
      <c r="N3" s="216"/>
      <c r="O3" s="216"/>
    </row>
    <row r="4" spans="1:20" x14ac:dyDescent="0.35">
      <c r="A4" s="32"/>
      <c r="B4" s="32"/>
      <c r="C4" s="33" t="s">
        <v>77</v>
      </c>
      <c r="D4" s="34" t="s">
        <v>78</v>
      </c>
      <c r="E4" s="34" t="s">
        <v>34</v>
      </c>
      <c r="F4" s="34" t="s">
        <v>79</v>
      </c>
      <c r="G4" s="34"/>
      <c r="H4" s="34" t="s">
        <v>1</v>
      </c>
      <c r="I4" s="34" t="s">
        <v>0</v>
      </c>
      <c r="J4" s="34" t="s">
        <v>80</v>
      </c>
      <c r="K4" s="34"/>
      <c r="L4" s="217" t="s">
        <v>81</v>
      </c>
      <c r="M4" s="218"/>
      <c r="N4" s="211" t="s">
        <v>173</v>
      </c>
      <c r="O4" s="212"/>
      <c r="Q4" s="217" t="s">
        <v>81</v>
      </c>
      <c r="R4" s="218"/>
      <c r="S4" s="211" t="s">
        <v>173</v>
      </c>
      <c r="T4" s="212"/>
    </row>
    <row r="5" spans="1:20" x14ac:dyDescent="0.35">
      <c r="A5" s="35" t="s">
        <v>82</v>
      </c>
      <c r="B5" s="35" t="s">
        <v>83</v>
      </c>
      <c r="C5" s="36" t="s">
        <v>84</v>
      </c>
      <c r="D5" s="37" t="s">
        <v>85</v>
      </c>
      <c r="E5" s="37" t="s">
        <v>86</v>
      </c>
      <c r="F5" s="37" t="s">
        <v>87</v>
      </c>
      <c r="G5" s="37" t="s">
        <v>189</v>
      </c>
      <c r="H5" s="37" t="s">
        <v>88</v>
      </c>
      <c r="I5" s="37" t="s">
        <v>88</v>
      </c>
      <c r="J5" s="37" t="s">
        <v>89</v>
      </c>
      <c r="K5" s="37"/>
      <c r="L5" s="219"/>
      <c r="M5" s="220"/>
      <c r="N5" s="213" t="s">
        <v>90</v>
      </c>
      <c r="O5" s="214"/>
      <c r="Q5" s="219"/>
      <c r="R5" s="220"/>
      <c r="S5" s="213" t="s">
        <v>90</v>
      </c>
      <c r="T5" s="214"/>
    </row>
    <row r="6" spans="1:20" x14ac:dyDescent="0.35">
      <c r="A6" s="38" t="s">
        <v>91</v>
      </c>
      <c r="B6" s="38" t="s">
        <v>92</v>
      </c>
      <c r="C6" s="39" t="s">
        <v>93</v>
      </c>
      <c r="D6" s="40" t="s">
        <v>94</v>
      </c>
      <c r="E6" s="40" t="s">
        <v>95</v>
      </c>
      <c r="F6" s="40" t="s">
        <v>96</v>
      </c>
      <c r="G6" s="40" t="s">
        <v>190</v>
      </c>
      <c r="H6" s="40" t="s">
        <v>93</v>
      </c>
      <c r="I6" s="40" t="s">
        <v>93</v>
      </c>
      <c r="J6" s="40" t="s">
        <v>98</v>
      </c>
      <c r="K6" s="40" t="s">
        <v>33</v>
      </c>
      <c r="L6" s="41" t="s">
        <v>165</v>
      </c>
      <c r="M6" s="42" t="s">
        <v>166</v>
      </c>
      <c r="N6" s="41" t="s">
        <v>99</v>
      </c>
      <c r="O6" s="43" t="s">
        <v>95</v>
      </c>
      <c r="Q6" s="41" t="s">
        <v>165</v>
      </c>
      <c r="R6" s="42" t="s">
        <v>166</v>
      </c>
      <c r="S6" s="41" t="s">
        <v>99</v>
      </c>
      <c r="T6" s="43" t="s">
        <v>95</v>
      </c>
    </row>
    <row r="7" spans="1:20" s="114" customFormat="1" ht="13" x14ac:dyDescent="0.3">
      <c r="A7" s="114">
        <v>1</v>
      </c>
      <c r="B7" s="115" t="s">
        <v>38</v>
      </c>
      <c r="C7" s="116">
        <v>47.85291999999999</v>
      </c>
      <c r="D7" s="117">
        <v>22511.406119999996</v>
      </c>
      <c r="E7" s="118">
        <v>0.62234699679794669</v>
      </c>
      <c r="F7" s="119">
        <v>1</v>
      </c>
      <c r="G7" s="118">
        <v>7.6660829908957506E-2</v>
      </c>
      <c r="H7" s="116">
        <v>52</v>
      </c>
      <c r="I7" s="114">
        <v>0</v>
      </c>
      <c r="J7" s="119">
        <v>1</v>
      </c>
      <c r="K7" s="114" t="s">
        <v>34</v>
      </c>
      <c r="L7" s="120">
        <v>808631.01941506669</v>
      </c>
      <c r="M7" s="121">
        <v>796817.99774786655</v>
      </c>
      <c r="N7" s="121">
        <f>M7-L7</f>
        <v>-11813.021667200141</v>
      </c>
      <c r="O7" s="122">
        <f>N7/L7</f>
        <v>-1.4608667468316064E-2</v>
      </c>
      <c r="Q7" s="120">
        <v>2154425.4677484003</v>
      </c>
      <c r="R7" s="121">
        <v>2142612.4460812001</v>
      </c>
      <c r="S7" s="121">
        <f>R7-Q7</f>
        <v>-11813.021667200141</v>
      </c>
      <c r="T7" s="122">
        <f>S7/Q7</f>
        <v>-5.4831424173359695E-3</v>
      </c>
    </row>
    <row r="8" spans="1:20" s="114" customFormat="1" ht="13" x14ac:dyDescent="0.3">
      <c r="A8" s="114">
        <v>2</v>
      </c>
      <c r="B8" s="123" t="s">
        <v>38</v>
      </c>
      <c r="C8" s="116">
        <v>20.294866666666667</v>
      </c>
      <c r="D8" s="117">
        <v>11024.60406</v>
      </c>
      <c r="E8" s="118">
        <v>0.71754495370682791</v>
      </c>
      <c r="F8" s="119">
        <v>1</v>
      </c>
      <c r="G8" s="118">
        <v>0.15956965047824268</v>
      </c>
      <c r="H8" s="116">
        <v>16</v>
      </c>
      <c r="I8" s="114">
        <v>0</v>
      </c>
      <c r="J8" s="119">
        <v>1</v>
      </c>
      <c r="K8" s="114" t="s">
        <v>34</v>
      </c>
      <c r="L8" s="124">
        <v>350450.06191086676</v>
      </c>
      <c r="M8" s="121">
        <v>367256.48064393335</v>
      </c>
      <c r="N8" s="121">
        <f t="shared" ref="N8:N71" si="0">M8-L8</f>
        <v>16806.418733066588</v>
      </c>
      <c r="O8" s="125">
        <f t="shared" ref="O8:O71" si="1">N8/L8</f>
        <v>4.7956672175852325E-2</v>
      </c>
      <c r="Q8" s="124">
        <v>957937.81857753347</v>
      </c>
      <c r="R8" s="121">
        <v>974744.2373106</v>
      </c>
      <c r="S8" s="121">
        <f t="shared" ref="S8:S71" si="2">R8-Q8</f>
        <v>16806.41873306653</v>
      </c>
      <c r="T8" s="125">
        <f t="shared" ref="T8:T71" si="3">S8/Q8</f>
        <v>1.754437334776365E-2</v>
      </c>
    </row>
    <row r="9" spans="1:20" s="114" customFormat="1" ht="13" x14ac:dyDescent="0.3">
      <c r="A9" s="114">
        <v>3</v>
      </c>
      <c r="B9" s="123" t="s">
        <v>38</v>
      </c>
      <c r="C9" s="116">
        <v>53.373905000000008</v>
      </c>
      <c r="D9" s="117">
        <v>26136.922739999998</v>
      </c>
      <c r="E9" s="118">
        <v>0.60637721918431842</v>
      </c>
      <c r="F9" s="119">
        <v>1</v>
      </c>
      <c r="G9" s="118">
        <v>5.3956385694815312E-2</v>
      </c>
      <c r="H9" s="116">
        <v>56</v>
      </c>
      <c r="I9" s="114">
        <v>0</v>
      </c>
      <c r="J9" s="119">
        <v>1</v>
      </c>
      <c r="K9" s="114" t="s">
        <v>34</v>
      </c>
      <c r="L9" s="124">
        <v>931432.72695180017</v>
      </c>
      <c r="M9" s="121">
        <v>914284.01072239981</v>
      </c>
      <c r="N9" s="121">
        <f t="shared" si="0"/>
        <v>-17148.716229400365</v>
      </c>
      <c r="O9" s="125">
        <f t="shared" si="1"/>
        <v>-1.8411116265498986E-2</v>
      </c>
      <c r="Q9" s="124">
        <v>2499899.2269517998</v>
      </c>
      <c r="R9" s="121">
        <v>2482750.5107223997</v>
      </c>
      <c r="S9" s="121">
        <f t="shared" si="2"/>
        <v>-17148.716229400132</v>
      </c>
      <c r="T9" s="125">
        <f t="shared" si="3"/>
        <v>-6.8597630034511678E-3</v>
      </c>
    </row>
    <row r="10" spans="1:20" s="114" customFormat="1" ht="13" x14ac:dyDescent="0.3">
      <c r="A10" s="114">
        <v>4</v>
      </c>
      <c r="B10" s="123" t="s">
        <v>38</v>
      </c>
      <c r="C10" s="116">
        <v>11.823300000000001</v>
      </c>
      <c r="D10" s="117">
        <v>3338.8054800000004</v>
      </c>
      <c r="E10" s="118">
        <v>0.43545171611620487</v>
      </c>
      <c r="F10" s="119">
        <v>0.39645000000000002</v>
      </c>
      <c r="G10" s="118">
        <v>0.99370340121716683</v>
      </c>
      <c r="H10" s="116">
        <v>13.14</v>
      </c>
      <c r="I10" s="114">
        <v>20</v>
      </c>
      <c r="J10" s="119">
        <v>1</v>
      </c>
      <c r="K10" s="114" t="s">
        <v>35</v>
      </c>
      <c r="L10" s="124">
        <v>86070.591056933321</v>
      </c>
      <c r="M10" s="121">
        <v>106424.61845813332</v>
      </c>
      <c r="N10" s="121">
        <f t="shared" si="0"/>
        <v>20354.027401200001</v>
      </c>
      <c r="O10" s="125">
        <f t="shared" si="1"/>
        <v>0.23648062771796668</v>
      </c>
      <c r="Q10" s="124">
        <v>214515.28189026666</v>
      </c>
      <c r="R10" s="121">
        <v>234869.30929146666</v>
      </c>
      <c r="S10" s="121">
        <f t="shared" si="2"/>
        <v>20354.027401200001</v>
      </c>
      <c r="T10" s="125">
        <f t="shared" si="3"/>
        <v>9.4883810709634753E-2</v>
      </c>
    </row>
    <row r="11" spans="1:20" s="114" customFormat="1" ht="13" x14ac:dyDescent="0.3">
      <c r="A11" s="114">
        <v>5</v>
      </c>
      <c r="B11" s="123" t="s">
        <v>38</v>
      </c>
      <c r="C11" s="116">
        <v>9.8693700000000018</v>
      </c>
      <c r="D11" s="117">
        <v>5700.6088000000009</v>
      </c>
      <c r="E11" s="118">
        <v>0.73230377793453416</v>
      </c>
      <c r="F11" s="119">
        <v>1</v>
      </c>
      <c r="G11" s="118">
        <v>0.10677642772440588</v>
      </c>
      <c r="H11" s="116">
        <v>4.3600000000000003</v>
      </c>
      <c r="I11" s="114">
        <v>0</v>
      </c>
      <c r="J11" s="119">
        <v>1</v>
      </c>
      <c r="K11" s="114" t="s">
        <v>34</v>
      </c>
      <c r="L11" s="124">
        <v>200173.62686599998</v>
      </c>
      <c r="M11" s="121">
        <v>206185.78396799997</v>
      </c>
      <c r="N11" s="121">
        <f t="shared" si="0"/>
        <v>6012.1571019999974</v>
      </c>
      <c r="O11" s="125">
        <f t="shared" si="1"/>
        <v>3.0034711345988896E-2</v>
      </c>
      <c r="Q11" s="124">
        <v>519083.99353266659</v>
      </c>
      <c r="R11" s="121">
        <v>525096.15063466667</v>
      </c>
      <c r="S11" s="121">
        <f t="shared" si="2"/>
        <v>6012.1571020000847</v>
      </c>
      <c r="T11" s="125">
        <f t="shared" si="3"/>
        <v>1.1582243291849323E-2</v>
      </c>
    </row>
    <row r="12" spans="1:20" s="114" customFormat="1" ht="13" x14ac:dyDescent="0.3">
      <c r="A12" s="114">
        <v>6</v>
      </c>
      <c r="B12" s="123" t="s">
        <v>38</v>
      </c>
      <c r="C12" s="116">
        <v>18.900000000000002</v>
      </c>
      <c r="D12" s="117">
        <v>9822.6021300000011</v>
      </c>
      <c r="E12" s="118">
        <v>0.75453650746507495</v>
      </c>
      <c r="F12" s="119">
        <v>1</v>
      </c>
      <c r="G12" s="118">
        <v>0.17113542783856961</v>
      </c>
      <c r="H12" s="116">
        <v>21</v>
      </c>
      <c r="I12" s="114">
        <v>0</v>
      </c>
      <c r="J12" s="119">
        <v>1</v>
      </c>
      <c r="K12" s="114" t="s">
        <v>34</v>
      </c>
      <c r="L12" s="124">
        <v>323136.86706910003</v>
      </c>
      <c r="M12" s="121">
        <v>336872.46544629999</v>
      </c>
      <c r="N12" s="121">
        <f t="shared" si="0"/>
        <v>13735.59837719996</v>
      </c>
      <c r="O12" s="125">
        <f t="shared" si="1"/>
        <v>4.2507060558530207E-2</v>
      </c>
      <c r="Q12" s="124">
        <v>868806.85790243337</v>
      </c>
      <c r="R12" s="121">
        <v>882542.45627963333</v>
      </c>
      <c r="S12" s="121">
        <f t="shared" si="2"/>
        <v>13735.59837719996</v>
      </c>
      <c r="T12" s="125">
        <f t="shared" si="3"/>
        <v>1.5809726007874655E-2</v>
      </c>
    </row>
    <row r="13" spans="1:20" s="114" customFormat="1" ht="13" x14ac:dyDescent="0.3">
      <c r="A13" s="114">
        <v>7</v>
      </c>
      <c r="B13" s="123" t="s">
        <v>38</v>
      </c>
      <c r="C13" s="116">
        <v>18.910680000000003</v>
      </c>
      <c r="D13" s="117">
        <v>9591.8592599999993</v>
      </c>
      <c r="E13" s="118">
        <v>0.69053094113549141</v>
      </c>
      <c r="F13" s="119">
        <v>1</v>
      </c>
      <c r="G13" s="118">
        <v>4.627610084956435E-2</v>
      </c>
      <c r="H13" s="116">
        <v>21</v>
      </c>
      <c r="I13" s="114">
        <v>0</v>
      </c>
      <c r="J13" s="119">
        <v>1</v>
      </c>
      <c r="K13" s="114" t="s">
        <v>34</v>
      </c>
      <c r="L13" s="124">
        <v>341316.95242819999</v>
      </c>
      <c r="M13" s="121">
        <v>345590.56395260006</v>
      </c>
      <c r="N13" s="121">
        <f t="shared" si="0"/>
        <v>4273.6115244000684</v>
      </c>
      <c r="O13" s="125">
        <f t="shared" si="1"/>
        <v>1.2520947154826928E-2</v>
      </c>
      <c r="Q13" s="124">
        <v>892814.37742819986</v>
      </c>
      <c r="R13" s="121">
        <v>897087.98895259993</v>
      </c>
      <c r="S13" s="121">
        <f t="shared" si="2"/>
        <v>4273.6115244000684</v>
      </c>
      <c r="T13" s="125">
        <f t="shared" si="3"/>
        <v>4.786674176003345E-3</v>
      </c>
    </row>
    <row r="14" spans="1:20" s="114" customFormat="1" ht="13" x14ac:dyDescent="0.3">
      <c r="A14" s="114">
        <v>8</v>
      </c>
      <c r="B14" s="123" t="s">
        <v>38</v>
      </c>
      <c r="C14" s="116">
        <v>31.545439999999999</v>
      </c>
      <c r="D14" s="117">
        <v>21364.779180000001</v>
      </c>
      <c r="E14" s="118">
        <v>0.88759634497798656</v>
      </c>
      <c r="F14" s="119">
        <v>0.34189999999999993</v>
      </c>
      <c r="G14" s="118">
        <v>6.117144030959798E-2</v>
      </c>
      <c r="H14" s="116">
        <v>25</v>
      </c>
      <c r="I14" s="114">
        <v>0</v>
      </c>
      <c r="J14" s="119">
        <v>2</v>
      </c>
      <c r="K14" s="114" t="s">
        <v>34</v>
      </c>
      <c r="L14" s="124">
        <v>575489.59024259995</v>
      </c>
      <c r="M14" s="121">
        <v>608180.67128180002</v>
      </c>
      <c r="N14" s="121">
        <f t="shared" si="0"/>
        <v>32691.081039200071</v>
      </c>
      <c r="O14" s="125">
        <f t="shared" si="1"/>
        <v>5.6805686138334865E-2</v>
      </c>
      <c r="Q14" s="124">
        <v>1741655.1052426002</v>
      </c>
      <c r="R14" s="121">
        <v>1774346.1862818003</v>
      </c>
      <c r="S14" s="121">
        <f t="shared" si="2"/>
        <v>32691.081039200071</v>
      </c>
      <c r="T14" s="125">
        <f t="shared" si="3"/>
        <v>1.8770123281467047E-2</v>
      </c>
    </row>
    <row r="15" spans="1:20" s="114" customFormat="1" ht="13" x14ac:dyDescent="0.3">
      <c r="A15" s="114">
        <v>9</v>
      </c>
      <c r="B15" s="123" t="s">
        <v>38</v>
      </c>
      <c r="C15" s="116">
        <v>28.219944999999999</v>
      </c>
      <c r="D15" s="117">
        <v>12275.3307</v>
      </c>
      <c r="E15" s="118">
        <v>0.56300360749233003</v>
      </c>
      <c r="F15" s="119">
        <v>1</v>
      </c>
      <c r="G15" s="118">
        <v>0.30567837340556592</v>
      </c>
      <c r="H15" s="116">
        <v>24</v>
      </c>
      <c r="I15" s="114">
        <v>0</v>
      </c>
      <c r="J15" s="119">
        <v>1</v>
      </c>
      <c r="K15" s="114" t="s">
        <v>34</v>
      </c>
      <c r="L15" s="124">
        <v>428068.01073233341</v>
      </c>
      <c r="M15" s="121">
        <v>436568.41309533332</v>
      </c>
      <c r="N15" s="121">
        <f t="shared" si="0"/>
        <v>8500.4023629999137</v>
      </c>
      <c r="O15" s="125">
        <f t="shared" si="1"/>
        <v>1.9857597741203627E-2</v>
      </c>
      <c r="Q15" s="124">
        <v>1114363.8532323334</v>
      </c>
      <c r="R15" s="121">
        <v>1122864.2555953334</v>
      </c>
      <c r="S15" s="121">
        <f t="shared" si="2"/>
        <v>8500.402362999972</v>
      </c>
      <c r="T15" s="125">
        <f t="shared" si="3"/>
        <v>7.6280313098308341E-3</v>
      </c>
    </row>
    <row r="16" spans="1:20" s="114" customFormat="1" ht="13" x14ac:dyDescent="0.3">
      <c r="A16" s="114">
        <v>10</v>
      </c>
      <c r="B16" s="123" t="s">
        <v>38</v>
      </c>
      <c r="C16" s="116">
        <v>32.063519999999997</v>
      </c>
      <c r="D16" s="117">
        <v>17626.212240000004</v>
      </c>
      <c r="E16" s="118">
        <v>0.71510174461628107</v>
      </c>
      <c r="F16" s="119">
        <v>1</v>
      </c>
      <c r="G16" s="118">
        <v>0.86466863276396344</v>
      </c>
      <c r="H16" s="116">
        <v>33.409999999999989</v>
      </c>
      <c r="I16" s="114">
        <v>0</v>
      </c>
      <c r="J16" s="119">
        <v>1</v>
      </c>
      <c r="K16" s="114" t="s">
        <v>34</v>
      </c>
      <c r="L16" s="124">
        <v>309058.3334834667</v>
      </c>
      <c r="M16" s="121">
        <v>418603.68176906672</v>
      </c>
      <c r="N16" s="121">
        <f t="shared" si="0"/>
        <v>109545.34828560002</v>
      </c>
      <c r="O16" s="125">
        <f t="shared" si="1"/>
        <v>0.3544487768729272</v>
      </c>
      <c r="Q16" s="124">
        <v>1010303.9084834668</v>
      </c>
      <c r="R16" s="121">
        <v>1119849.2567690667</v>
      </c>
      <c r="S16" s="121">
        <f t="shared" si="2"/>
        <v>109545.34828559984</v>
      </c>
      <c r="T16" s="125">
        <f t="shared" si="3"/>
        <v>0.10842811491250655</v>
      </c>
    </row>
    <row r="17" spans="1:20" s="114" customFormat="1" ht="13" x14ac:dyDescent="0.3">
      <c r="A17" s="114">
        <v>11</v>
      </c>
      <c r="B17" s="123" t="s">
        <v>38</v>
      </c>
      <c r="C17" s="116">
        <v>37.756666666666668</v>
      </c>
      <c r="D17" s="117">
        <v>1296.3112606833336</v>
      </c>
      <c r="E17" s="118">
        <v>4.9879385447640534E-2</v>
      </c>
      <c r="F17" s="119">
        <v>0.78170333333333331</v>
      </c>
      <c r="G17" s="118">
        <v>0.92904224830061644</v>
      </c>
      <c r="H17" s="116">
        <v>41.333333333333336</v>
      </c>
      <c r="I17" s="114">
        <v>11.5</v>
      </c>
      <c r="J17" s="119">
        <v>1</v>
      </c>
      <c r="K17" s="114" t="s">
        <v>34</v>
      </c>
      <c r="L17" s="124">
        <v>223932.14278248115</v>
      </c>
      <c r="M17" s="121">
        <v>205384.47378931518</v>
      </c>
      <c r="N17" s="121">
        <f t="shared" si="0"/>
        <v>-18547.668993165978</v>
      </c>
      <c r="O17" s="125">
        <f t="shared" si="1"/>
        <v>-8.2827184890480202E-2</v>
      </c>
      <c r="Q17" s="124">
        <v>279541.61194914783</v>
      </c>
      <c r="R17" s="121">
        <v>260993.94295598185</v>
      </c>
      <c r="S17" s="121">
        <f t="shared" si="2"/>
        <v>-18547.668993165978</v>
      </c>
      <c r="T17" s="125">
        <f t="shared" si="3"/>
        <v>-6.6350297058958202E-2</v>
      </c>
    </row>
    <row r="18" spans="1:20" s="114" customFormat="1" ht="13" x14ac:dyDescent="0.3">
      <c r="A18" s="114">
        <v>12</v>
      </c>
      <c r="B18" s="123" t="s">
        <v>38</v>
      </c>
      <c r="C18" s="116">
        <v>23.249573333333334</v>
      </c>
      <c r="D18" s="117">
        <v>15973.29516</v>
      </c>
      <c r="E18" s="118">
        <v>0.91637293478266846</v>
      </c>
      <c r="F18" s="119">
        <v>1</v>
      </c>
      <c r="G18" s="118">
        <v>4.8133097579385997E-2</v>
      </c>
      <c r="H18" s="116">
        <v>19.5</v>
      </c>
      <c r="I18" s="114">
        <v>0</v>
      </c>
      <c r="J18" s="119">
        <v>1</v>
      </c>
      <c r="K18" s="114" t="s">
        <v>34</v>
      </c>
      <c r="L18" s="124">
        <v>468912.62657453329</v>
      </c>
      <c r="M18" s="121">
        <v>493778.27516826661</v>
      </c>
      <c r="N18" s="121">
        <f t="shared" si="0"/>
        <v>24865.64859373332</v>
      </c>
      <c r="O18" s="125">
        <f t="shared" si="1"/>
        <v>5.3028319530186385E-2</v>
      </c>
      <c r="Q18" s="124">
        <v>1346734.2540745332</v>
      </c>
      <c r="R18" s="121">
        <v>1371599.9026682666</v>
      </c>
      <c r="S18" s="121">
        <f t="shared" si="2"/>
        <v>24865.64859373332</v>
      </c>
      <c r="T18" s="125">
        <f t="shared" si="3"/>
        <v>1.8463663873182483E-2</v>
      </c>
    </row>
    <row r="19" spans="1:20" s="114" customFormat="1" ht="13" x14ac:dyDescent="0.3">
      <c r="A19" s="114">
        <v>13</v>
      </c>
      <c r="B19" s="123" t="s">
        <v>38</v>
      </c>
      <c r="C19" s="116">
        <v>25.309920000000002</v>
      </c>
      <c r="D19" s="117">
        <v>15031.46312</v>
      </c>
      <c r="E19" s="118">
        <v>0.75882705701575415</v>
      </c>
      <c r="F19" s="119">
        <v>1</v>
      </c>
      <c r="G19" s="118">
        <v>0.14899610232222982</v>
      </c>
      <c r="H19" s="116">
        <v>26.666666666666668</v>
      </c>
      <c r="I19" s="114">
        <v>0</v>
      </c>
      <c r="J19" s="119">
        <v>1</v>
      </c>
      <c r="K19" s="114" t="s">
        <v>34</v>
      </c>
      <c r="L19" s="124">
        <v>459824.92051839997</v>
      </c>
      <c r="M19" s="121">
        <v>481047.15933120012</v>
      </c>
      <c r="N19" s="121">
        <f t="shared" si="0"/>
        <v>21222.238812800148</v>
      </c>
      <c r="O19" s="125">
        <f t="shared" si="1"/>
        <v>4.6152867897795755E-2</v>
      </c>
      <c r="Q19" s="124">
        <v>1290112.9938517332</v>
      </c>
      <c r="R19" s="121">
        <v>1311335.2326645334</v>
      </c>
      <c r="S19" s="121">
        <f t="shared" si="2"/>
        <v>21222.238812800264</v>
      </c>
      <c r="T19" s="125">
        <f t="shared" si="3"/>
        <v>1.6449907034452548E-2</v>
      </c>
    </row>
    <row r="20" spans="1:20" s="114" customFormat="1" ht="13" x14ac:dyDescent="0.3">
      <c r="A20" s="114">
        <v>14</v>
      </c>
      <c r="B20" s="123" t="s">
        <v>38</v>
      </c>
      <c r="C20" s="116">
        <v>11.603803333333333</v>
      </c>
      <c r="D20" s="117">
        <v>5214.6031999999996</v>
      </c>
      <c r="E20" s="118">
        <v>0.67571097200729124</v>
      </c>
      <c r="F20" s="119">
        <v>1</v>
      </c>
      <c r="G20" s="118">
        <v>0.10245027485390223</v>
      </c>
      <c r="H20" s="116">
        <v>10.700000000000001</v>
      </c>
      <c r="I20" s="114">
        <v>0</v>
      </c>
      <c r="J20" s="119">
        <v>1</v>
      </c>
      <c r="K20" s="114" t="s">
        <v>34</v>
      </c>
      <c r="L20" s="124">
        <v>207394.00164066665</v>
      </c>
      <c r="M20" s="121">
        <v>208340.38096199997</v>
      </c>
      <c r="N20" s="121">
        <f t="shared" si="0"/>
        <v>946.37932133331196</v>
      </c>
      <c r="O20" s="125">
        <f t="shared" si="1"/>
        <v>4.5631952411671972E-3</v>
      </c>
      <c r="Q20" s="124">
        <v>506421.32414066663</v>
      </c>
      <c r="R20" s="121">
        <v>507367.703462</v>
      </c>
      <c r="S20" s="121">
        <f t="shared" si="2"/>
        <v>946.37932133337017</v>
      </c>
      <c r="T20" s="125">
        <f t="shared" si="3"/>
        <v>1.868758830286732E-3</v>
      </c>
    </row>
    <row r="21" spans="1:20" s="114" customFormat="1" ht="13" x14ac:dyDescent="0.3">
      <c r="A21" s="114">
        <v>15</v>
      </c>
      <c r="B21" s="123" t="s">
        <v>38</v>
      </c>
      <c r="C21" s="116">
        <v>43.547506666666663</v>
      </c>
      <c r="D21" s="117">
        <v>24485.742540000003</v>
      </c>
      <c r="E21" s="118">
        <v>0.67673254141029826</v>
      </c>
      <c r="F21" s="119">
        <v>1</v>
      </c>
      <c r="G21" s="118">
        <v>0.11839956784894334</v>
      </c>
      <c r="H21" s="116">
        <v>35.072499999999998</v>
      </c>
      <c r="I21" s="114">
        <v>0</v>
      </c>
      <c r="J21" s="119">
        <v>1</v>
      </c>
      <c r="K21" s="114" t="s">
        <v>34</v>
      </c>
      <c r="L21" s="124">
        <v>736984.60255113337</v>
      </c>
      <c r="M21" s="121">
        <v>767447.65536540002</v>
      </c>
      <c r="N21" s="121">
        <f t="shared" si="0"/>
        <v>30463.052814266644</v>
      </c>
      <c r="O21" s="125">
        <f t="shared" si="1"/>
        <v>4.1334720846020745E-2</v>
      </c>
      <c r="Q21" s="124">
        <v>2085578.4617178</v>
      </c>
      <c r="R21" s="121">
        <v>2116041.5145320669</v>
      </c>
      <c r="S21" s="121">
        <f t="shared" si="2"/>
        <v>30463.052814266877</v>
      </c>
      <c r="T21" s="125">
        <f t="shared" si="3"/>
        <v>1.4606524459969629E-2</v>
      </c>
    </row>
    <row r="22" spans="1:20" s="114" customFormat="1" ht="13" x14ac:dyDescent="0.3">
      <c r="A22" s="114">
        <v>16</v>
      </c>
      <c r="B22" s="123" t="s">
        <v>38</v>
      </c>
      <c r="C22" s="116">
        <v>5.8500000000000005</v>
      </c>
      <c r="D22" s="117">
        <v>1647.9507333333333</v>
      </c>
      <c r="E22" s="118">
        <v>0.52353125185316973</v>
      </c>
      <c r="F22" s="119">
        <v>1</v>
      </c>
      <c r="G22" s="118">
        <v>0.15797598627787313</v>
      </c>
      <c r="H22" s="116">
        <v>6.5</v>
      </c>
      <c r="I22" s="114">
        <v>0</v>
      </c>
      <c r="J22" s="119">
        <v>1</v>
      </c>
      <c r="K22" s="114" t="s">
        <v>34</v>
      </c>
      <c r="L22" s="124">
        <v>90298.665618000028</v>
      </c>
      <c r="M22" s="121">
        <v>90602.211407333336</v>
      </c>
      <c r="N22" s="121">
        <f t="shared" si="0"/>
        <v>303.54578933330777</v>
      </c>
      <c r="O22" s="125">
        <f t="shared" si="1"/>
        <v>3.3615755809441256E-3</v>
      </c>
      <c r="Q22" s="124">
        <v>187109.39895133337</v>
      </c>
      <c r="R22" s="121">
        <v>187412.94474066666</v>
      </c>
      <c r="S22" s="121">
        <f t="shared" si="2"/>
        <v>303.54578933329321</v>
      </c>
      <c r="T22" s="125">
        <f t="shared" si="3"/>
        <v>1.6222904409641369E-3</v>
      </c>
    </row>
    <row r="23" spans="1:20" s="114" customFormat="1" ht="13" x14ac:dyDescent="0.3">
      <c r="A23" s="114">
        <v>17</v>
      </c>
      <c r="B23" s="123" t="s">
        <v>38</v>
      </c>
      <c r="C23" s="116">
        <v>8.4457366666666633</v>
      </c>
      <c r="D23" s="117">
        <v>3930.7069200000001</v>
      </c>
      <c r="E23" s="118">
        <v>0.60013753961111482</v>
      </c>
      <c r="F23" s="119">
        <v>1</v>
      </c>
      <c r="G23" s="118">
        <v>6.6076474743906766E-2</v>
      </c>
      <c r="H23" s="116">
        <v>8.5</v>
      </c>
      <c r="I23" s="114">
        <v>0</v>
      </c>
      <c r="J23" s="119">
        <v>1</v>
      </c>
      <c r="K23" s="114" t="s">
        <v>34</v>
      </c>
      <c r="L23" s="124">
        <v>167566.1055144</v>
      </c>
      <c r="M23" s="121">
        <v>166209.50356586665</v>
      </c>
      <c r="N23" s="121">
        <f t="shared" si="0"/>
        <v>-1356.6019485333527</v>
      </c>
      <c r="O23" s="125">
        <f t="shared" si="1"/>
        <v>-8.0959209761951017E-3</v>
      </c>
      <c r="Q23" s="124">
        <v>401537.67801439995</v>
      </c>
      <c r="R23" s="121">
        <v>400181.07606586663</v>
      </c>
      <c r="S23" s="121">
        <f t="shared" si="2"/>
        <v>-1356.6019485333236</v>
      </c>
      <c r="T23" s="125">
        <f t="shared" si="3"/>
        <v>-3.3785171923135771E-3</v>
      </c>
    </row>
    <row r="24" spans="1:20" s="114" customFormat="1" ht="13" x14ac:dyDescent="0.3">
      <c r="A24" s="114">
        <v>18</v>
      </c>
      <c r="B24" s="123" t="s">
        <v>38</v>
      </c>
      <c r="C24" s="116">
        <v>2.8013966666666659</v>
      </c>
      <c r="D24" s="117">
        <v>982.85344000000021</v>
      </c>
      <c r="E24" s="118">
        <v>0.44130695908802253</v>
      </c>
      <c r="F24" s="119">
        <v>1</v>
      </c>
      <c r="G24" s="118">
        <v>0.24247345409119314</v>
      </c>
      <c r="H24" s="116">
        <v>2</v>
      </c>
      <c r="I24" s="114">
        <v>0</v>
      </c>
      <c r="J24" s="119">
        <v>1</v>
      </c>
      <c r="K24" s="114" t="s">
        <v>34</v>
      </c>
      <c r="L24" s="124">
        <v>60384.510364133341</v>
      </c>
      <c r="M24" s="121">
        <v>58536.138834399993</v>
      </c>
      <c r="N24" s="121">
        <f t="shared" si="0"/>
        <v>-1848.3715297333474</v>
      </c>
      <c r="O24" s="125">
        <f t="shared" si="1"/>
        <v>-3.0610027614486161E-2</v>
      </c>
      <c r="Q24" s="124">
        <v>121740.24619746665</v>
      </c>
      <c r="R24" s="121">
        <v>119891.87466773331</v>
      </c>
      <c r="S24" s="121">
        <f t="shared" si="2"/>
        <v>-1848.3715297333401</v>
      </c>
      <c r="T24" s="125">
        <f t="shared" si="3"/>
        <v>-1.518291269704861E-2</v>
      </c>
    </row>
    <row r="25" spans="1:20" s="114" customFormat="1" ht="13" x14ac:dyDescent="0.3">
      <c r="A25" s="114">
        <v>19</v>
      </c>
      <c r="B25" s="123" t="s">
        <v>38</v>
      </c>
      <c r="C25" s="116">
        <v>6.6639049999999997</v>
      </c>
      <c r="D25" s="117">
        <v>3742.0495799999994</v>
      </c>
      <c r="E25" s="118">
        <v>0.71357511958613029</v>
      </c>
      <c r="F25" s="119">
        <v>1</v>
      </c>
      <c r="G25" s="118">
        <v>6.5394878330479189E-2</v>
      </c>
      <c r="H25" s="116">
        <v>6.3999999999999995</v>
      </c>
      <c r="I25" s="114">
        <v>0</v>
      </c>
      <c r="J25" s="119">
        <v>1</v>
      </c>
      <c r="K25" s="114" t="s">
        <v>34</v>
      </c>
      <c r="L25" s="124">
        <v>142179.97934226666</v>
      </c>
      <c r="M25" s="121">
        <v>145262.09219246663</v>
      </c>
      <c r="N25" s="121">
        <f t="shared" si="0"/>
        <v>3082.1128501999774</v>
      </c>
      <c r="O25" s="125">
        <f t="shared" si="1"/>
        <v>2.1677544647692462E-2</v>
      </c>
      <c r="Q25" s="124">
        <v>353772.7476756</v>
      </c>
      <c r="R25" s="121">
        <v>356854.86052579992</v>
      </c>
      <c r="S25" s="121">
        <f t="shared" si="2"/>
        <v>3082.1128501999192</v>
      </c>
      <c r="T25" s="125">
        <f t="shared" si="3"/>
        <v>8.71212627442443E-3</v>
      </c>
    </row>
    <row r="26" spans="1:20" s="114" customFormat="1" ht="13" x14ac:dyDescent="0.3">
      <c r="A26" s="114">
        <v>20</v>
      </c>
      <c r="B26" s="123" t="s">
        <v>38</v>
      </c>
      <c r="C26" s="116">
        <v>16.275113333333334</v>
      </c>
      <c r="D26" s="117">
        <v>7335.4279366666669</v>
      </c>
      <c r="E26" s="118">
        <v>0.56920063601699156</v>
      </c>
      <c r="F26" s="119">
        <v>5.8960000000000005E-2</v>
      </c>
      <c r="G26" s="118">
        <v>0.32698703697253539</v>
      </c>
      <c r="H26" s="116">
        <v>9.5100000000000016</v>
      </c>
      <c r="I26" s="114">
        <v>144.29999999999998</v>
      </c>
      <c r="J26" s="119">
        <v>2</v>
      </c>
      <c r="K26" s="114" t="s">
        <v>34</v>
      </c>
      <c r="L26" s="124">
        <v>220845.58001556667</v>
      </c>
      <c r="M26" s="121">
        <v>226882.79175436663</v>
      </c>
      <c r="N26" s="121">
        <f t="shared" si="0"/>
        <v>6037.2117387999606</v>
      </c>
      <c r="O26" s="125">
        <f t="shared" si="1"/>
        <v>2.7336801299688306E-2</v>
      </c>
      <c r="Q26" s="124">
        <v>633874.85251556663</v>
      </c>
      <c r="R26" s="121">
        <v>639912.06425436668</v>
      </c>
      <c r="S26" s="121">
        <f t="shared" si="2"/>
        <v>6037.2117388000479</v>
      </c>
      <c r="T26" s="125">
        <f t="shared" si="3"/>
        <v>9.5242960260074148E-3</v>
      </c>
    </row>
    <row r="27" spans="1:20" s="114" customFormat="1" ht="13" x14ac:dyDescent="0.3">
      <c r="A27" s="114">
        <v>21</v>
      </c>
      <c r="B27" s="123" t="s">
        <v>38</v>
      </c>
      <c r="C27" s="116">
        <v>13.5</v>
      </c>
      <c r="D27" s="117">
        <v>4721.5823200000004</v>
      </c>
      <c r="E27" s="118">
        <v>0.73121529130279217</v>
      </c>
      <c r="F27" s="119">
        <v>1</v>
      </c>
      <c r="G27" s="118">
        <v>0.11740447193762493</v>
      </c>
      <c r="H27" s="116">
        <v>15</v>
      </c>
      <c r="I27" s="114">
        <v>0</v>
      </c>
      <c r="J27" s="119">
        <v>1</v>
      </c>
      <c r="K27" s="114" t="s">
        <v>34</v>
      </c>
      <c r="L27" s="124">
        <v>196726.95868906667</v>
      </c>
      <c r="M27" s="121">
        <v>199639.89936986667</v>
      </c>
      <c r="N27" s="121">
        <f t="shared" si="0"/>
        <v>2912.9406808000058</v>
      </c>
      <c r="O27" s="125">
        <f t="shared" si="1"/>
        <v>1.480702340040748E-2</v>
      </c>
      <c r="Q27" s="124">
        <v>460747.95035573328</v>
      </c>
      <c r="R27" s="121">
        <v>463660.89103653328</v>
      </c>
      <c r="S27" s="121">
        <f t="shared" si="2"/>
        <v>2912.9406808000058</v>
      </c>
      <c r="T27" s="125">
        <f t="shared" si="3"/>
        <v>6.3221999762581443E-3</v>
      </c>
    </row>
    <row r="28" spans="1:20" s="114" customFormat="1" ht="13" x14ac:dyDescent="0.3">
      <c r="A28" s="114">
        <v>22</v>
      </c>
      <c r="B28" s="123" t="s">
        <v>38</v>
      </c>
      <c r="C28" s="116">
        <v>21.972539999999995</v>
      </c>
      <c r="D28" s="117">
        <v>10657.097609999999</v>
      </c>
      <c r="E28" s="118">
        <v>0.60874447285416367</v>
      </c>
      <c r="F28" s="119">
        <v>1</v>
      </c>
      <c r="G28" s="118">
        <v>5.7627626727419723E-2</v>
      </c>
      <c r="H28" s="116">
        <v>20</v>
      </c>
      <c r="I28" s="114">
        <v>0</v>
      </c>
      <c r="J28" s="119">
        <v>1</v>
      </c>
      <c r="K28" s="114" t="s">
        <v>34</v>
      </c>
      <c r="L28" s="124">
        <v>404549.05897269998</v>
      </c>
      <c r="M28" s="121">
        <v>399266.38406109996</v>
      </c>
      <c r="N28" s="121">
        <f t="shared" si="0"/>
        <v>-5282.6749116000137</v>
      </c>
      <c r="O28" s="125">
        <f t="shared" si="1"/>
        <v>-1.30581811882462E-2</v>
      </c>
      <c r="Q28" s="124">
        <v>1044081.5631393667</v>
      </c>
      <c r="R28" s="121">
        <v>1038798.8882277667</v>
      </c>
      <c r="S28" s="121">
        <f t="shared" si="2"/>
        <v>-5282.6749115999555</v>
      </c>
      <c r="T28" s="125">
        <f t="shared" si="3"/>
        <v>-5.0596381529005221E-3</v>
      </c>
    </row>
    <row r="29" spans="1:20" s="114" customFormat="1" ht="13" x14ac:dyDescent="0.3">
      <c r="A29" s="114">
        <v>23</v>
      </c>
      <c r="B29" s="123" t="s">
        <v>38</v>
      </c>
      <c r="C29" s="116">
        <v>12.271500000000001</v>
      </c>
      <c r="D29" s="117">
        <v>6106.3462199999994</v>
      </c>
      <c r="E29" s="118">
        <v>0.82442932905356436</v>
      </c>
      <c r="F29" s="119">
        <v>1</v>
      </c>
      <c r="G29" s="118">
        <v>0.11366649668536444</v>
      </c>
      <c r="H29" s="116">
        <v>13.64</v>
      </c>
      <c r="I29" s="114">
        <v>0</v>
      </c>
      <c r="J29" s="119">
        <v>1</v>
      </c>
      <c r="K29" s="114" t="s">
        <v>34</v>
      </c>
      <c r="L29" s="124">
        <v>215524.29434206663</v>
      </c>
      <c r="M29" s="121">
        <v>223304.66913886668</v>
      </c>
      <c r="N29" s="121">
        <f t="shared" si="0"/>
        <v>7780.3747968000534</v>
      </c>
      <c r="O29" s="125">
        <f t="shared" si="1"/>
        <v>3.6099757665609293E-2</v>
      </c>
      <c r="Q29" s="124">
        <v>549712.39600873331</v>
      </c>
      <c r="R29" s="121">
        <v>557492.77080553339</v>
      </c>
      <c r="S29" s="121">
        <f t="shared" si="2"/>
        <v>7780.3747968000825</v>
      </c>
      <c r="T29" s="125">
        <f t="shared" si="3"/>
        <v>1.4153537110115442E-2</v>
      </c>
    </row>
    <row r="30" spans="1:20" s="114" customFormat="1" ht="13" x14ac:dyDescent="0.3">
      <c r="A30" s="114">
        <v>24</v>
      </c>
      <c r="B30" s="123" t="s">
        <v>38</v>
      </c>
      <c r="C30" s="116">
        <v>23.41488</v>
      </c>
      <c r="D30" s="117">
        <v>10139.274560000002</v>
      </c>
      <c r="E30" s="118">
        <v>0.52682310462711401</v>
      </c>
      <c r="F30" s="119">
        <v>1</v>
      </c>
      <c r="G30" s="118">
        <v>0.13705818524645585</v>
      </c>
      <c r="H30" s="116">
        <v>15.520000000000001</v>
      </c>
      <c r="I30" s="114">
        <v>0</v>
      </c>
      <c r="J30" s="119">
        <v>1</v>
      </c>
      <c r="K30" s="114" t="s">
        <v>34</v>
      </c>
      <c r="L30" s="124">
        <v>413219.28201253334</v>
      </c>
      <c r="M30" s="121">
        <v>400306.37161893328</v>
      </c>
      <c r="N30" s="121">
        <f t="shared" si="0"/>
        <v>-12912.910393600061</v>
      </c>
      <c r="O30" s="125">
        <f t="shared" si="1"/>
        <v>-3.1249534945971859E-2</v>
      </c>
      <c r="Q30" s="124">
        <v>1014471.9486791999</v>
      </c>
      <c r="R30" s="121">
        <v>1001559.0382855999</v>
      </c>
      <c r="S30" s="121">
        <f t="shared" si="2"/>
        <v>-12912.910393600003</v>
      </c>
      <c r="T30" s="125">
        <f t="shared" si="3"/>
        <v>-1.2728701281895544E-2</v>
      </c>
    </row>
    <row r="31" spans="1:20" s="114" customFormat="1" ht="13" x14ac:dyDescent="0.3">
      <c r="A31" s="114">
        <v>25</v>
      </c>
      <c r="B31" s="123" t="s">
        <v>38</v>
      </c>
      <c r="C31" s="116">
        <v>15.169040000000001</v>
      </c>
      <c r="D31" s="117">
        <v>7770.77376</v>
      </c>
      <c r="E31" s="118">
        <v>0.64516395396010517</v>
      </c>
      <c r="F31" s="119">
        <v>1</v>
      </c>
      <c r="G31" s="118">
        <v>0.11959002043393663</v>
      </c>
      <c r="H31" s="116">
        <v>13.050000000000002</v>
      </c>
      <c r="I31" s="114">
        <v>0</v>
      </c>
      <c r="J31" s="119">
        <v>1</v>
      </c>
      <c r="K31" s="114" t="s">
        <v>34</v>
      </c>
      <c r="L31" s="124">
        <v>289756.9826698667</v>
      </c>
      <c r="M31" s="121">
        <v>289716.01011426665</v>
      </c>
      <c r="N31" s="121">
        <f t="shared" si="0"/>
        <v>-40.972555600048508</v>
      </c>
      <c r="O31" s="125">
        <f t="shared" si="1"/>
        <v>-1.4140316903675935E-4</v>
      </c>
      <c r="Q31" s="124">
        <v>728934.94766986673</v>
      </c>
      <c r="R31" s="121">
        <v>728893.97511426662</v>
      </c>
      <c r="S31" s="121">
        <f t="shared" si="2"/>
        <v>-40.972555600106716</v>
      </c>
      <c r="T31" s="125">
        <f t="shared" si="3"/>
        <v>-5.6208795765768541E-5</v>
      </c>
    </row>
    <row r="32" spans="1:20" s="114" customFormat="1" ht="13" x14ac:dyDescent="0.3">
      <c r="A32" s="114">
        <v>26</v>
      </c>
      <c r="B32" s="123" t="s">
        <v>38</v>
      </c>
      <c r="C32" s="116">
        <v>0.45000000000000012</v>
      </c>
      <c r="D32" s="117">
        <v>1.4000000000000001E-4</v>
      </c>
      <c r="E32" s="118">
        <v>2.8538812785388127E-5</v>
      </c>
      <c r="F32" s="119">
        <v>1</v>
      </c>
      <c r="G32" s="118">
        <v>1</v>
      </c>
      <c r="H32" s="116">
        <v>0.5</v>
      </c>
      <c r="I32" s="114">
        <v>0</v>
      </c>
      <c r="J32" s="119">
        <v>1</v>
      </c>
      <c r="K32" s="114" t="s">
        <v>34</v>
      </c>
      <c r="L32" s="124">
        <v>16810.371816466664</v>
      </c>
      <c r="M32" s="121">
        <v>16521.922998066671</v>
      </c>
      <c r="N32" s="121">
        <f t="shared" si="0"/>
        <v>-288.44881839999289</v>
      </c>
      <c r="O32" s="125">
        <f t="shared" si="1"/>
        <v>-1.7158979084415119E-2</v>
      </c>
      <c r="Q32" s="124">
        <v>16810.376816466665</v>
      </c>
      <c r="R32" s="121">
        <v>16521.927998066672</v>
      </c>
      <c r="S32" s="121">
        <f t="shared" si="2"/>
        <v>-288.44881839999289</v>
      </c>
      <c r="T32" s="125">
        <f t="shared" si="3"/>
        <v>-1.7158973980728486E-2</v>
      </c>
    </row>
    <row r="33" spans="1:20" s="114" customFormat="1" ht="13" x14ac:dyDescent="0.3">
      <c r="A33" s="114">
        <v>27</v>
      </c>
      <c r="B33" s="123" t="s">
        <v>38</v>
      </c>
      <c r="C33" s="116">
        <v>5.5080000000000018</v>
      </c>
      <c r="D33" s="117">
        <v>804.38803999999993</v>
      </c>
      <c r="E33" s="118">
        <v>0.26880889555462878</v>
      </c>
      <c r="F33" s="119">
        <v>0.75368999999999986</v>
      </c>
      <c r="G33" s="118">
        <v>0.65647296436960778</v>
      </c>
      <c r="H33" s="116">
        <v>6.12</v>
      </c>
      <c r="I33" s="114">
        <v>2</v>
      </c>
      <c r="J33" s="119">
        <v>1</v>
      </c>
      <c r="K33" s="114" t="s">
        <v>35</v>
      </c>
      <c r="L33" s="124">
        <v>68524.319332799991</v>
      </c>
      <c r="M33" s="121">
        <v>66397.267690399996</v>
      </c>
      <c r="N33" s="121">
        <f t="shared" si="0"/>
        <v>-2127.0516423999943</v>
      </c>
      <c r="O33" s="125">
        <f t="shared" si="1"/>
        <v>-3.1040828469519076E-2</v>
      </c>
      <c r="Q33" s="124">
        <v>115660.67266613332</v>
      </c>
      <c r="R33" s="121">
        <v>113533.62102373333</v>
      </c>
      <c r="S33" s="121">
        <f t="shared" si="2"/>
        <v>-2127.0516423999943</v>
      </c>
      <c r="T33" s="125">
        <f t="shared" si="3"/>
        <v>-1.8390448484939668E-2</v>
      </c>
    </row>
    <row r="34" spans="1:20" s="114" customFormat="1" ht="13" x14ac:dyDescent="0.3">
      <c r="A34" s="114">
        <v>28</v>
      </c>
      <c r="B34" s="123" t="s">
        <v>38</v>
      </c>
      <c r="C34" s="116">
        <v>10.7667</v>
      </c>
      <c r="D34" s="117">
        <v>3058.3779999999992</v>
      </c>
      <c r="E34" s="118">
        <v>0.80075667127476835</v>
      </c>
      <c r="F34" s="119">
        <v>1</v>
      </c>
      <c r="G34" s="118">
        <v>0.11534044298605417</v>
      </c>
      <c r="H34" s="116">
        <v>11.960000000000003</v>
      </c>
      <c r="I34" s="114">
        <v>0</v>
      </c>
      <c r="J34" s="119">
        <v>1</v>
      </c>
      <c r="K34" s="114" t="s">
        <v>34</v>
      </c>
      <c r="L34" s="124">
        <v>148699.87812666671</v>
      </c>
      <c r="M34" s="121">
        <v>149053.99069666665</v>
      </c>
      <c r="N34" s="121">
        <f t="shared" si="0"/>
        <v>354.1125699999393</v>
      </c>
      <c r="O34" s="125">
        <f t="shared" si="1"/>
        <v>2.3813911245999563E-3</v>
      </c>
      <c r="Q34" s="124">
        <v>316878.91312666668</v>
      </c>
      <c r="R34" s="121">
        <v>317233.02569666662</v>
      </c>
      <c r="S34" s="121">
        <f t="shared" si="2"/>
        <v>354.1125699999393</v>
      </c>
      <c r="T34" s="125">
        <f t="shared" si="3"/>
        <v>1.1175012136525131E-3</v>
      </c>
    </row>
    <row r="35" spans="1:20" s="114" customFormat="1" ht="13" x14ac:dyDescent="0.3">
      <c r="A35" s="114">
        <v>29</v>
      </c>
      <c r="B35" s="123" t="s">
        <v>38</v>
      </c>
      <c r="C35" s="116">
        <v>1.7866800000000003</v>
      </c>
      <c r="D35" s="117">
        <v>567.0166375</v>
      </c>
      <c r="E35" s="118">
        <v>0.44503370109148582</v>
      </c>
      <c r="F35" s="119">
        <v>1</v>
      </c>
      <c r="G35" s="118">
        <v>0.37178802871356931</v>
      </c>
      <c r="H35" s="116">
        <v>1.9899999999999995</v>
      </c>
      <c r="I35" s="114">
        <v>0</v>
      </c>
      <c r="J35" s="119">
        <v>1</v>
      </c>
      <c r="K35" s="114" t="s">
        <v>34</v>
      </c>
      <c r="L35" s="124">
        <v>39310.503862958336</v>
      </c>
      <c r="M35" s="121">
        <v>39001.483003458336</v>
      </c>
      <c r="N35" s="121">
        <f t="shared" si="0"/>
        <v>-309.02085950000037</v>
      </c>
      <c r="O35" s="125">
        <f t="shared" si="1"/>
        <v>-7.8610251493414669E-3</v>
      </c>
      <c r="Q35" s="124">
        <v>70878.193862958331</v>
      </c>
      <c r="R35" s="121">
        <v>70569.173003458331</v>
      </c>
      <c r="S35" s="121">
        <f t="shared" si="2"/>
        <v>-309.02085950000037</v>
      </c>
      <c r="T35" s="125">
        <f t="shared" si="3"/>
        <v>-4.3598862027647949E-3</v>
      </c>
    </row>
    <row r="36" spans="1:20" s="114" customFormat="1" ht="13" x14ac:dyDescent="0.3">
      <c r="A36" s="114">
        <v>30</v>
      </c>
      <c r="B36" s="123" t="s">
        <v>38</v>
      </c>
      <c r="C36" s="116">
        <v>5.8500000000000005</v>
      </c>
      <c r="D36" s="117">
        <v>1108.55576</v>
      </c>
      <c r="E36" s="118">
        <v>0.78309072516840728</v>
      </c>
      <c r="F36" s="119">
        <v>1</v>
      </c>
      <c r="G36" s="118">
        <v>0.1098089877272308</v>
      </c>
      <c r="H36" s="116">
        <v>6.5</v>
      </c>
      <c r="I36" s="114">
        <v>0</v>
      </c>
      <c r="J36" s="119">
        <v>1</v>
      </c>
      <c r="K36" s="114" t="s">
        <v>34</v>
      </c>
      <c r="L36" s="124">
        <v>78752.412643200005</v>
      </c>
      <c r="M36" s="121">
        <v>77718.528707599995</v>
      </c>
      <c r="N36" s="121">
        <f t="shared" si="0"/>
        <v>-1033.8839356000099</v>
      </c>
      <c r="O36" s="125">
        <f t="shared" si="1"/>
        <v>-1.3128282688737183E-2</v>
      </c>
      <c r="Q36" s="124">
        <v>140184.82430986667</v>
      </c>
      <c r="R36" s="121">
        <v>139150.94037426665</v>
      </c>
      <c r="S36" s="121">
        <f t="shared" si="2"/>
        <v>-1033.8839356000244</v>
      </c>
      <c r="T36" s="125">
        <f t="shared" si="3"/>
        <v>-7.3751487772650169E-3</v>
      </c>
    </row>
    <row r="37" spans="1:20" s="114" customFormat="1" ht="13" x14ac:dyDescent="0.3">
      <c r="A37" s="114">
        <v>31</v>
      </c>
      <c r="B37" s="123" t="s">
        <v>38</v>
      </c>
      <c r="C37" s="116">
        <v>12.599999999999996</v>
      </c>
      <c r="D37" s="117">
        <v>2050.9300699999999</v>
      </c>
      <c r="E37" s="118">
        <v>0.37186219379703278</v>
      </c>
      <c r="F37" s="119">
        <v>1</v>
      </c>
      <c r="G37" s="118">
        <v>0.3106760712057961</v>
      </c>
      <c r="H37" s="116">
        <v>14</v>
      </c>
      <c r="I37" s="114">
        <v>93</v>
      </c>
      <c r="J37" s="119">
        <v>1</v>
      </c>
      <c r="K37" s="114" t="s">
        <v>34</v>
      </c>
      <c r="L37" s="124">
        <v>138873.7061449</v>
      </c>
      <c r="M37" s="121">
        <v>135746.3061357</v>
      </c>
      <c r="N37" s="121">
        <f t="shared" si="0"/>
        <v>-3127.400009200006</v>
      </c>
      <c r="O37" s="125">
        <f t="shared" si="1"/>
        <v>-2.2519741828859203E-2</v>
      </c>
      <c r="Q37" s="124">
        <v>261018.78947823332</v>
      </c>
      <c r="R37" s="121">
        <v>257891.38946903331</v>
      </c>
      <c r="S37" s="121">
        <f t="shared" si="2"/>
        <v>-3127.400009200006</v>
      </c>
      <c r="T37" s="125">
        <f t="shared" si="3"/>
        <v>-1.1981512961007751E-2</v>
      </c>
    </row>
    <row r="38" spans="1:20" s="114" customFormat="1" ht="13" x14ac:dyDescent="0.3">
      <c r="A38" s="114">
        <v>32</v>
      </c>
      <c r="B38" s="123" t="s">
        <v>38</v>
      </c>
      <c r="C38" s="116">
        <v>6.8850000000000007</v>
      </c>
      <c r="D38" s="117">
        <v>1218.6012999999998</v>
      </c>
      <c r="E38" s="118">
        <v>0.43921993383089908</v>
      </c>
      <c r="F38" s="119">
        <v>1</v>
      </c>
      <c r="G38" s="118">
        <v>0.13530455351862791</v>
      </c>
      <c r="H38" s="116">
        <v>7.6500000000000012</v>
      </c>
      <c r="I38" s="114">
        <v>0</v>
      </c>
      <c r="J38" s="119">
        <v>1</v>
      </c>
      <c r="K38" s="114" t="s">
        <v>34</v>
      </c>
      <c r="L38" s="124">
        <v>89895.31202433334</v>
      </c>
      <c r="M38" s="121">
        <v>88218.553546333336</v>
      </c>
      <c r="N38" s="121">
        <f t="shared" si="0"/>
        <v>-1676.7584780000034</v>
      </c>
      <c r="O38" s="125">
        <f t="shared" si="1"/>
        <v>-1.8652346159565358E-2</v>
      </c>
      <c r="Q38" s="124">
        <v>164458.04535766668</v>
      </c>
      <c r="R38" s="121">
        <v>162781.28687966667</v>
      </c>
      <c r="S38" s="121">
        <f t="shared" si="2"/>
        <v>-1676.7584780000034</v>
      </c>
      <c r="T38" s="125">
        <f t="shared" si="3"/>
        <v>-1.0195660992767822E-2</v>
      </c>
    </row>
    <row r="39" spans="1:20" s="114" customFormat="1" ht="13" x14ac:dyDescent="0.3">
      <c r="A39" s="114">
        <v>33</v>
      </c>
      <c r="B39" s="123" t="s">
        <v>38</v>
      </c>
      <c r="C39" s="116">
        <v>10.962000000000002</v>
      </c>
      <c r="D39" s="117">
        <v>2428.4721599999998</v>
      </c>
      <c r="E39" s="118">
        <v>0.39244457717308673</v>
      </c>
      <c r="F39" s="119">
        <v>1</v>
      </c>
      <c r="G39" s="118">
        <v>0.23115304979464391</v>
      </c>
      <c r="H39" s="116">
        <v>12.180000000000001</v>
      </c>
      <c r="I39" s="114">
        <v>0</v>
      </c>
      <c r="J39" s="119">
        <v>1</v>
      </c>
      <c r="K39" s="114" t="s">
        <v>34</v>
      </c>
      <c r="L39" s="124">
        <v>138056.74109786667</v>
      </c>
      <c r="M39" s="121">
        <v>135935.23912826666</v>
      </c>
      <c r="N39" s="121">
        <f t="shared" si="0"/>
        <v>-2121.501969600009</v>
      </c>
      <c r="O39" s="125">
        <f t="shared" si="1"/>
        <v>-1.5366884316761491E-2</v>
      </c>
      <c r="Q39" s="124">
        <v>266117.21276453335</v>
      </c>
      <c r="R39" s="121">
        <v>263995.71079493337</v>
      </c>
      <c r="S39" s="121">
        <f t="shared" si="2"/>
        <v>-2121.5019695999799</v>
      </c>
      <c r="T39" s="125">
        <f t="shared" si="3"/>
        <v>-7.9720584307980628E-3</v>
      </c>
    </row>
    <row r="40" spans="1:20" s="114" customFormat="1" ht="13" x14ac:dyDescent="0.3">
      <c r="A40" s="114">
        <v>34</v>
      </c>
      <c r="B40" s="123" t="s">
        <v>38</v>
      </c>
      <c r="C40" s="116">
        <v>3.5999999999999995E-3</v>
      </c>
      <c r="D40" s="117">
        <v>1.4599999999999997</v>
      </c>
      <c r="E40" s="118">
        <v>0.99999999999999978</v>
      </c>
      <c r="F40" s="119">
        <v>1</v>
      </c>
      <c r="G40" s="118">
        <v>0</v>
      </c>
      <c r="H40" s="116">
        <v>0</v>
      </c>
      <c r="I40" s="114">
        <v>0</v>
      </c>
      <c r="J40" s="119">
        <v>1</v>
      </c>
      <c r="K40" s="114" t="s">
        <v>34</v>
      </c>
      <c r="L40" s="124">
        <v>13554.103733333335</v>
      </c>
      <c r="M40" s="121">
        <v>13555.514533333337</v>
      </c>
      <c r="N40" s="121">
        <f t="shared" si="0"/>
        <v>1.4108000000014727</v>
      </c>
      <c r="O40" s="125">
        <f t="shared" si="1"/>
        <v>1.0408655767713512E-4</v>
      </c>
      <c r="Q40" s="124">
        <v>13634.228733333335</v>
      </c>
      <c r="R40" s="121">
        <v>13635.639533333337</v>
      </c>
      <c r="S40" s="121">
        <f t="shared" si="2"/>
        <v>1.4108000000014727</v>
      </c>
      <c r="T40" s="125">
        <f t="shared" si="3"/>
        <v>1.034748666459079E-4</v>
      </c>
    </row>
    <row r="41" spans="1:20" s="114" customFormat="1" ht="13" x14ac:dyDescent="0.3">
      <c r="A41" s="114">
        <v>35</v>
      </c>
      <c r="B41" s="123" t="s">
        <v>38</v>
      </c>
      <c r="C41" s="116">
        <v>3.5999999999999995E-3</v>
      </c>
      <c r="D41" s="117">
        <v>1.4599999999999997</v>
      </c>
      <c r="E41" s="118">
        <v>0.99999999999999978</v>
      </c>
      <c r="F41" s="119">
        <v>1</v>
      </c>
      <c r="G41" s="118">
        <v>0</v>
      </c>
      <c r="H41" s="116">
        <v>0</v>
      </c>
      <c r="I41" s="114">
        <v>0</v>
      </c>
      <c r="J41" s="119">
        <v>1</v>
      </c>
      <c r="K41" s="114" t="s">
        <v>34</v>
      </c>
      <c r="L41" s="124">
        <v>13554.103733333335</v>
      </c>
      <c r="M41" s="121">
        <v>13555.514533333337</v>
      </c>
      <c r="N41" s="121">
        <f t="shared" si="0"/>
        <v>1.4108000000014727</v>
      </c>
      <c r="O41" s="125">
        <f t="shared" si="1"/>
        <v>1.0408655767713512E-4</v>
      </c>
      <c r="Q41" s="124">
        <v>13634.228733333335</v>
      </c>
      <c r="R41" s="121">
        <v>13635.639533333337</v>
      </c>
      <c r="S41" s="121">
        <f t="shared" si="2"/>
        <v>1.4108000000014727</v>
      </c>
      <c r="T41" s="125">
        <f t="shared" si="3"/>
        <v>1.034748666459079E-4</v>
      </c>
    </row>
    <row r="42" spans="1:20" s="114" customFormat="1" ht="13" x14ac:dyDescent="0.3">
      <c r="A42" s="114">
        <v>36</v>
      </c>
      <c r="B42" s="123" t="s">
        <v>38</v>
      </c>
      <c r="C42" s="116">
        <v>4.9211333333333327</v>
      </c>
      <c r="D42" s="117">
        <v>1606.6553775000002</v>
      </c>
      <c r="E42" s="118">
        <v>0.40700385708106068</v>
      </c>
      <c r="F42" s="119">
        <v>1</v>
      </c>
      <c r="G42" s="118">
        <v>8.8406422079214564E-2</v>
      </c>
      <c r="H42" s="116">
        <v>2.899999999999999</v>
      </c>
      <c r="I42" s="114">
        <v>0</v>
      </c>
      <c r="J42" s="119">
        <v>1</v>
      </c>
      <c r="K42" s="114" t="s">
        <v>34</v>
      </c>
      <c r="L42" s="124">
        <v>87283.577664758326</v>
      </c>
      <c r="M42" s="121">
        <v>85867.048084191672</v>
      </c>
      <c r="N42" s="121">
        <f t="shared" si="0"/>
        <v>-1416.5295805666537</v>
      </c>
      <c r="O42" s="125">
        <f t="shared" si="1"/>
        <v>-1.6229050394878493E-2</v>
      </c>
      <c r="Q42" s="124">
        <v>177380.25599809166</v>
      </c>
      <c r="R42" s="121">
        <v>175963.726417525</v>
      </c>
      <c r="S42" s="121">
        <f t="shared" si="2"/>
        <v>-1416.5295805666537</v>
      </c>
      <c r="T42" s="125">
        <f t="shared" si="3"/>
        <v>-7.9858356985452392E-3</v>
      </c>
    </row>
    <row r="43" spans="1:20" s="114" customFormat="1" ht="13" x14ac:dyDescent="0.3">
      <c r="A43" s="114">
        <v>37</v>
      </c>
      <c r="B43" s="123" t="s">
        <v>38</v>
      </c>
      <c r="C43" s="116">
        <v>28.836000000000009</v>
      </c>
      <c r="D43" s="117">
        <v>11079.12449</v>
      </c>
      <c r="E43" s="118">
        <v>0.7845393768203035</v>
      </c>
      <c r="F43" s="119">
        <v>1</v>
      </c>
      <c r="G43" s="118">
        <v>0.10149776891760098</v>
      </c>
      <c r="H43" s="116">
        <v>32.040000000000006</v>
      </c>
      <c r="I43" s="114">
        <v>0</v>
      </c>
      <c r="J43" s="119">
        <v>1</v>
      </c>
      <c r="K43" s="114" t="s">
        <v>34</v>
      </c>
      <c r="L43" s="124">
        <v>399642.68420096667</v>
      </c>
      <c r="M43" s="121">
        <v>406648.52144656662</v>
      </c>
      <c r="N43" s="121">
        <f t="shared" si="0"/>
        <v>7005.8372455999488</v>
      </c>
      <c r="O43" s="125">
        <f t="shared" si="1"/>
        <v>1.7530252704630902E-2</v>
      </c>
      <c r="Q43" s="124">
        <v>1011652.1508676333</v>
      </c>
      <c r="R43" s="121">
        <v>1018657.9881132334</v>
      </c>
      <c r="S43" s="121">
        <f t="shared" si="2"/>
        <v>7005.8372456000652</v>
      </c>
      <c r="T43" s="125">
        <f t="shared" si="3"/>
        <v>6.925144418060674E-3</v>
      </c>
    </row>
    <row r="44" spans="1:20" s="114" customFormat="1" ht="13" x14ac:dyDescent="0.3">
      <c r="A44" s="114">
        <v>38</v>
      </c>
      <c r="B44" s="123" t="s">
        <v>38</v>
      </c>
      <c r="C44" s="116">
        <v>32.646419999999992</v>
      </c>
      <c r="D44" s="117">
        <v>19237.783240000001</v>
      </c>
      <c r="E44" s="118">
        <v>0.65975713119140234</v>
      </c>
      <c r="F44" s="119">
        <v>1</v>
      </c>
      <c r="G44" s="118">
        <v>0.16991221467394535</v>
      </c>
      <c r="H44" s="116">
        <v>31.259999999999994</v>
      </c>
      <c r="I44" s="114">
        <v>0</v>
      </c>
      <c r="J44" s="119">
        <v>1</v>
      </c>
      <c r="K44" s="114" t="s">
        <v>34</v>
      </c>
      <c r="L44" s="124">
        <v>592546.62428013328</v>
      </c>
      <c r="M44" s="121">
        <v>613674.27280573337</v>
      </c>
      <c r="N44" s="121">
        <f t="shared" si="0"/>
        <v>21127.648525600089</v>
      </c>
      <c r="O44" s="125">
        <f t="shared" si="1"/>
        <v>3.5655672751941536E-2</v>
      </c>
      <c r="Q44" s="124">
        <v>1662014.0284467998</v>
      </c>
      <c r="R44" s="121">
        <v>1683141.6769723999</v>
      </c>
      <c r="S44" s="121">
        <f t="shared" si="2"/>
        <v>21127.648525600089</v>
      </c>
      <c r="T44" s="125">
        <f t="shared" si="3"/>
        <v>1.2712075929554268E-2</v>
      </c>
    </row>
    <row r="45" spans="1:20" s="114" customFormat="1" ht="13" x14ac:dyDescent="0.3">
      <c r="A45" s="114">
        <v>39</v>
      </c>
      <c r="B45" s="123" t="s">
        <v>38</v>
      </c>
      <c r="C45" s="116">
        <v>9.0464466666666663</v>
      </c>
      <c r="D45" s="117">
        <v>4292.3797999999997</v>
      </c>
      <c r="E45" s="118">
        <v>0.42940067132635212</v>
      </c>
      <c r="F45" s="119">
        <v>1</v>
      </c>
      <c r="G45" s="118">
        <v>0.16117016603707301</v>
      </c>
      <c r="H45" s="116">
        <v>5.4099999999999993</v>
      </c>
      <c r="I45" s="114">
        <v>0</v>
      </c>
      <c r="J45" s="119">
        <v>1</v>
      </c>
      <c r="K45" s="114" t="s">
        <v>34</v>
      </c>
      <c r="L45" s="124">
        <v>184182.06860599996</v>
      </c>
      <c r="M45" s="121">
        <v>181749.18685466665</v>
      </c>
      <c r="N45" s="121">
        <f t="shared" si="0"/>
        <v>-2432.8817513333051</v>
      </c>
      <c r="O45" s="125">
        <f t="shared" si="1"/>
        <v>-1.3209112970371162E-2</v>
      </c>
      <c r="Q45" s="124">
        <v>453865.7194393333</v>
      </c>
      <c r="R45" s="121">
        <v>451432.83768799994</v>
      </c>
      <c r="S45" s="121">
        <f t="shared" si="2"/>
        <v>-2432.8817513333634</v>
      </c>
      <c r="T45" s="125">
        <f t="shared" si="3"/>
        <v>-5.360355821406244E-3</v>
      </c>
    </row>
    <row r="46" spans="1:20" s="114" customFormat="1" ht="13" x14ac:dyDescent="0.3">
      <c r="A46" s="114">
        <v>40</v>
      </c>
      <c r="B46" s="123" t="s">
        <v>38</v>
      </c>
      <c r="C46" s="116">
        <v>19.800000000000004</v>
      </c>
      <c r="D46" s="117">
        <v>7759.1885400000001</v>
      </c>
      <c r="E46" s="118">
        <v>0.56518128920262645</v>
      </c>
      <c r="F46" s="119">
        <v>1</v>
      </c>
      <c r="G46" s="118">
        <v>0.21135319401215347</v>
      </c>
      <c r="H46" s="116">
        <v>22</v>
      </c>
      <c r="I46" s="114">
        <v>0</v>
      </c>
      <c r="J46" s="119">
        <v>1</v>
      </c>
      <c r="K46" s="114" t="s">
        <v>34</v>
      </c>
      <c r="L46" s="124">
        <v>296965.73459780001</v>
      </c>
      <c r="M46" s="121">
        <v>300317.05832539999</v>
      </c>
      <c r="N46" s="121">
        <f t="shared" si="0"/>
        <v>3351.3237275999854</v>
      </c>
      <c r="O46" s="125">
        <f t="shared" si="1"/>
        <v>1.1285220270072239E-2</v>
      </c>
      <c r="Q46" s="124">
        <v>732760.20793113334</v>
      </c>
      <c r="R46" s="121">
        <v>736111.53165873326</v>
      </c>
      <c r="S46" s="121">
        <f t="shared" si="2"/>
        <v>3351.3237275999272</v>
      </c>
      <c r="T46" s="125">
        <f t="shared" si="3"/>
        <v>4.5735612978521521E-3</v>
      </c>
    </row>
    <row r="47" spans="1:20" s="114" customFormat="1" ht="13" x14ac:dyDescent="0.3">
      <c r="A47" s="114">
        <v>41</v>
      </c>
      <c r="B47" s="123" t="s">
        <v>38</v>
      </c>
      <c r="C47" s="116">
        <v>54.249733333333346</v>
      </c>
      <c r="D47" s="117">
        <v>28372.966650000002</v>
      </c>
      <c r="E47" s="118">
        <v>0.67508506681429903</v>
      </c>
      <c r="F47" s="119">
        <v>0.91681999999999964</v>
      </c>
      <c r="G47" s="118">
        <v>0.92114438864458381</v>
      </c>
      <c r="H47" s="116">
        <v>55</v>
      </c>
      <c r="I47" s="114">
        <v>4.9900000000000011</v>
      </c>
      <c r="J47" s="119">
        <v>1</v>
      </c>
      <c r="K47" s="114" t="s">
        <v>35</v>
      </c>
      <c r="L47" s="124">
        <v>446446.75665216666</v>
      </c>
      <c r="M47" s="121">
        <v>632888.42071149999</v>
      </c>
      <c r="N47" s="121">
        <f t="shared" si="0"/>
        <v>186441.66405933333</v>
      </c>
      <c r="O47" s="125">
        <f t="shared" si="1"/>
        <v>0.41761231609661531</v>
      </c>
      <c r="Q47" s="124">
        <v>1673962.4741521669</v>
      </c>
      <c r="R47" s="121">
        <v>1860404.1382115004</v>
      </c>
      <c r="S47" s="121">
        <f t="shared" si="2"/>
        <v>186441.6640593335</v>
      </c>
      <c r="T47" s="125">
        <f t="shared" si="3"/>
        <v>0.1113774453956998</v>
      </c>
    </row>
    <row r="48" spans="1:20" s="114" customFormat="1" ht="13" x14ac:dyDescent="0.3">
      <c r="A48" s="114">
        <v>42</v>
      </c>
      <c r="B48" s="123" t="s">
        <v>38</v>
      </c>
      <c r="C48" s="116">
        <v>28.800000000000008</v>
      </c>
      <c r="D48" s="117">
        <v>9178.43606</v>
      </c>
      <c r="E48" s="118">
        <v>0.82376774759102911</v>
      </c>
      <c r="F48" s="119">
        <v>1</v>
      </c>
      <c r="G48" s="118">
        <v>0.14745658263305328</v>
      </c>
      <c r="H48" s="116">
        <v>32</v>
      </c>
      <c r="I48" s="114">
        <v>0</v>
      </c>
      <c r="J48" s="119">
        <v>1</v>
      </c>
      <c r="K48" s="114" t="s">
        <v>34</v>
      </c>
      <c r="L48" s="124">
        <v>353922.11057753331</v>
      </c>
      <c r="M48" s="121">
        <v>360553.36477393337</v>
      </c>
      <c r="N48" s="121">
        <f t="shared" si="0"/>
        <v>6631.2541964000557</v>
      </c>
      <c r="O48" s="125">
        <f t="shared" si="1"/>
        <v>1.8736479011099687E-2</v>
      </c>
      <c r="Q48" s="124">
        <v>857916.00891086669</v>
      </c>
      <c r="R48" s="121">
        <v>864547.26310726674</v>
      </c>
      <c r="S48" s="121">
        <f t="shared" si="2"/>
        <v>6631.2541964000557</v>
      </c>
      <c r="T48" s="125">
        <f t="shared" si="3"/>
        <v>7.7294911477622406E-3</v>
      </c>
    </row>
    <row r="49" spans="1:20" s="114" customFormat="1" ht="13" x14ac:dyDescent="0.3">
      <c r="A49" s="114">
        <v>43</v>
      </c>
      <c r="B49" s="123" t="s">
        <v>38</v>
      </c>
      <c r="C49" s="116">
        <v>10.799999999999999</v>
      </c>
      <c r="D49" s="117">
        <v>2890.6422600000005</v>
      </c>
      <c r="E49" s="118">
        <v>0.68838032616548106</v>
      </c>
      <c r="F49" s="119">
        <v>1</v>
      </c>
      <c r="G49" s="118">
        <v>0.13008568570310142</v>
      </c>
      <c r="H49" s="116">
        <v>12</v>
      </c>
      <c r="I49" s="114">
        <v>0</v>
      </c>
      <c r="J49" s="119">
        <v>1</v>
      </c>
      <c r="K49" s="114" t="s">
        <v>34</v>
      </c>
      <c r="L49" s="124">
        <v>144853.82061153333</v>
      </c>
      <c r="M49" s="121">
        <v>145119.89788593331</v>
      </c>
      <c r="N49" s="121">
        <f t="shared" si="0"/>
        <v>266.07727439998416</v>
      </c>
      <c r="O49" s="125">
        <f t="shared" si="1"/>
        <v>1.8368674935647432E-3</v>
      </c>
      <c r="Q49" s="124">
        <v>306763.30811153335</v>
      </c>
      <c r="R49" s="121">
        <v>307029.38538593333</v>
      </c>
      <c r="S49" s="121">
        <f t="shared" si="2"/>
        <v>266.07727439998416</v>
      </c>
      <c r="T49" s="125">
        <f t="shared" si="3"/>
        <v>8.6736994733165246E-4</v>
      </c>
    </row>
    <row r="50" spans="1:20" s="114" customFormat="1" ht="13" x14ac:dyDescent="0.3">
      <c r="A50" s="114">
        <v>44</v>
      </c>
      <c r="B50" s="123" t="s">
        <v>38</v>
      </c>
      <c r="C50" s="116">
        <v>22.488210000000006</v>
      </c>
      <c r="D50" s="117">
        <v>5197.3154000000004</v>
      </c>
      <c r="E50" s="118">
        <v>0.79951062520059613</v>
      </c>
      <c r="F50" s="119">
        <v>1</v>
      </c>
      <c r="G50" s="118">
        <v>0.15577129670154777</v>
      </c>
      <c r="H50" s="116">
        <v>24.990000000000006</v>
      </c>
      <c r="I50" s="114">
        <v>0</v>
      </c>
      <c r="J50" s="119">
        <v>1</v>
      </c>
      <c r="K50" s="114" t="s">
        <v>34</v>
      </c>
      <c r="L50" s="124">
        <v>246280.26675133329</v>
      </c>
      <c r="M50" s="121">
        <v>246521.08991733336</v>
      </c>
      <c r="N50" s="121">
        <f t="shared" si="0"/>
        <v>240.82316600007471</v>
      </c>
      <c r="O50" s="125">
        <f t="shared" si="1"/>
        <v>9.7784190823226383E-4</v>
      </c>
      <c r="Q50" s="124">
        <v>531433.72258466657</v>
      </c>
      <c r="R50" s="121">
        <v>531674.54575066664</v>
      </c>
      <c r="S50" s="121">
        <f t="shared" si="2"/>
        <v>240.82316600007471</v>
      </c>
      <c r="T50" s="125">
        <f t="shared" si="3"/>
        <v>4.5315747903391175E-4</v>
      </c>
    </row>
    <row r="51" spans="1:20" s="114" customFormat="1" ht="13" x14ac:dyDescent="0.3">
      <c r="A51" s="114">
        <v>45</v>
      </c>
      <c r="B51" s="123" t="s">
        <v>38</v>
      </c>
      <c r="C51" s="116">
        <v>3.6541083333333333</v>
      </c>
      <c r="D51" s="117">
        <v>2047.2610424999996</v>
      </c>
      <c r="E51" s="118">
        <v>0.71234332619758622</v>
      </c>
      <c r="F51" s="119">
        <v>1</v>
      </c>
      <c r="G51" s="118">
        <v>8.5287424557237812E-2</v>
      </c>
      <c r="H51" s="116">
        <v>3.8400000000000012</v>
      </c>
      <c r="I51" s="114">
        <v>0</v>
      </c>
      <c r="J51" s="119">
        <v>1</v>
      </c>
      <c r="K51" s="114" t="s">
        <v>34</v>
      </c>
      <c r="L51" s="124">
        <v>82055.090887974991</v>
      </c>
      <c r="M51" s="121">
        <v>84463.549645008345</v>
      </c>
      <c r="N51" s="121">
        <f t="shared" si="0"/>
        <v>2408.4587570333533</v>
      </c>
      <c r="O51" s="125">
        <f t="shared" si="1"/>
        <v>2.9351728588314904E-2</v>
      </c>
      <c r="Q51" s="124">
        <v>194991.870887975</v>
      </c>
      <c r="R51" s="121">
        <v>197400.32964500837</v>
      </c>
      <c r="S51" s="121">
        <f t="shared" si="2"/>
        <v>2408.4587570333679</v>
      </c>
      <c r="T51" s="125">
        <f t="shared" si="3"/>
        <v>1.2351585458744863E-2</v>
      </c>
    </row>
    <row r="52" spans="1:20" s="114" customFormat="1" ht="13" x14ac:dyDescent="0.3">
      <c r="A52" s="114">
        <v>46</v>
      </c>
      <c r="B52" s="123" t="s">
        <v>38</v>
      </c>
      <c r="C52" s="116">
        <v>17.757000000000001</v>
      </c>
      <c r="D52" s="117">
        <v>2684.02268</v>
      </c>
      <c r="E52" s="118">
        <v>0.73062591354688766</v>
      </c>
      <c r="F52" s="119">
        <v>1</v>
      </c>
      <c r="G52" s="118">
        <v>0.17011082257415622</v>
      </c>
      <c r="H52" s="116">
        <v>19.729999999999997</v>
      </c>
      <c r="I52" s="114">
        <v>0</v>
      </c>
      <c r="J52" s="119">
        <v>1</v>
      </c>
      <c r="K52" s="114" t="s">
        <v>34</v>
      </c>
      <c r="L52" s="124">
        <v>177853.64417426664</v>
      </c>
      <c r="M52" s="121">
        <v>173506.57779346665</v>
      </c>
      <c r="N52" s="121">
        <f t="shared" si="0"/>
        <v>-4347.0663807999808</v>
      </c>
      <c r="O52" s="125">
        <f t="shared" si="1"/>
        <v>-2.4441817883363623E-2</v>
      </c>
      <c r="Q52" s="124">
        <v>326568.29417426663</v>
      </c>
      <c r="R52" s="121">
        <v>322221.22779346665</v>
      </c>
      <c r="S52" s="121">
        <f t="shared" si="2"/>
        <v>-4347.0663807999808</v>
      </c>
      <c r="T52" s="125">
        <f t="shared" si="3"/>
        <v>-1.3311354648777557E-2</v>
      </c>
    </row>
    <row r="53" spans="1:20" s="114" customFormat="1" ht="13" x14ac:dyDescent="0.3">
      <c r="A53" s="114">
        <v>47</v>
      </c>
      <c r="B53" s="123" t="s">
        <v>38</v>
      </c>
      <c r="C53" s="116">
        <v>16.373286666666662</v>
      </c>
      <c r="D53" s="117">
        <v>3171.5012499999998</v>
      </c>
      <c r="E53" s="118">
        <v>0.24285183907264402</v>
      </c>
      <c r="F53" s="119">
        <v>1</v>
      </c>
      <c r="G53" s="118">
        <v>0.67139954667700152</v>
      </c>
      <c r="H53" s="116">
        <v>16.12</v>
      </c>
      <c r="I53" s="114">
        <v>0</v>
      </c>
      <c r="J53" s="119">
        <v>1</v>
      </c>
      <c r="K53" s="114" t="s">
        <v>34</v>
      </c>
      <c r="L53" s="124">
        <v>184261.75155416667</v>
      </c>
      <c r="M53" s="121">
        <v>181274.75175083335</v>
      </c>
      <c r="N53" s="121">
        <f t="shared" si="0"/>
        <v>-2986.9998033333104</v>
      </c>
      <c r="O53" s="125">
        <f t="shared" si="1"/>
        <v>-1.6210633938618751E-2</v>
      </c>
      <c r="Q53" s="124">
        <v>385798.26488749997</v>
      </c>
      <c r="R53" s="121">
        <v>382811.26508416666</v>
      </c>
      <c r="S53" s="121">
        <f t="shared" si="2"/>
        <v>-2986.9998033333104</v>
      </c>
      <c r="T53" s="125">
        <f t="shared" si="3"/>
        <v>-7.7423878622272426E-3</v>
      </c>
    </row>
    <row r="54" spans="1:20" s="114" customFormat="1" ht="13" x14ac:dyDescent="0.3">
      <c r="A54" s="114">
        <v>48</v>
      </c>
      <c r="B54" s="123" t="s">
        <v>38</v>
      </c>
      <c r="C54" s="116">
        <v>7.47</v>
      </c>
      <c r="D54" s="117">
        <v>2161.3408100000001</v>
      </c>
      <c r="E54" s="118">
        <v>0.70169046973447624</v>
      </c>
      <c r="F54" s="119">
        <v>1</v>
      </c>
      <c r="G54" s="118">
        <v>0.20276683943483509</v>
      </c>
      <c r="H54" s="116">
        <v>8.2999999999999989</v>
      </c>
      <c r="I54" s="114">
        <v>0</v>
      </c>
      <c r="J54" s="119">
        <v>1</v>
      </c>
      <c r="K54" s="114" t="s">
        <v>34</v>
      </c>
      <c r="L54" s="124">
        <v>110282.12588336664</v>
      </c>
      <c r="M54" s="121">
        <v>111176.27766976668</v>
      </c>
      <c r="N54" s="121">
        <f t="shared" si="0"/>
        <v>894.15178640004888</v>
      </c>
      <c r="O54" s="125">
        <f t="shared" si="1"/>
        <v>8.1078577261531545E-3</v>
      </c>
      <c r="Q54" s="124">
        <v>224699.51921669996</v>
      </c>
      <c r="R54" s="121">
        <v>225593.6710031</v>
      </c>
      <c r="S54" s="121">
        <f t="shared" si="2"/>
        <v>894.15178640003433</v>
      </c>
      <c r="T54" s="125">
        <f t="shared" si="3"/>
        <v>3.979322205570522E-3</v>
      </c>
    </row>
    <row r="55" spans="1:20" s="114" customFormat="1" ht="13" x14ac:dyDescent="0.3">
      <c r="A55" s="114">
        <v>49</v>
      </c>
      <c r="B55" s="123" t="s">
        <v>38</v>
      </c>
      <c r="C55" s="116">
        <v>3.1026600000000002</v>
      </c>
      <c r="D55" s="117">
        <v>16.187345999999998</v>
      </c>
      <c r="E55" s="118">
        <v>0.59455294335431319</v>
      </c>
      <c r="F55" s="119">
        <v>1</v>
      </c>
      <c r="G55" s="118">
        <v>0.19504643962848278</v>
      </c>
      <c r="H55" s="116">
        <v>3.45</v>
      </c>
      <c r="I55" s="114">
        <v>0</v>
      </c>
      <c r="J55" s="119">
        <v>1</v>
      </c>
      <c r="K55" s="114" t="s">
        <v>34</v>
      </c>
      <c r="L55" s="124">
        <v>30538.711798516666</v>
      </c>
      <c r="M55" s="121">
        <v>28916.964698716674</v>
      </c>
      <c r="N55" s="121">
        <f t="shared" si="0"/>
        <v>-1621.7470997999917</v>
      </c>
      <c r="O55" s="125">
        <f t="shared" si="1"/>
        <v>-5.3104633571307472E-2</v>
      </c>
      <c r="Q55" s="124">
        <v>31312.63263185</v>
      </c>
      <c r="R55" s="121">
        <v>29690.885532050008</v>
      </c>
      <c r="S55" s="121">
        <f t="shared" si="2"/>
        <v>-1621.7470997999917</v>
      </c>
      <c r="T55" s="125">
        <f t="shared" si="3"/>
        <v>-5.1792103170220607E-2</v>
      </c>
    </row>
    <row r="56" spans="1:20" s="114" customFormat="1" ht="13" x14ac:dyDescent="0.3">
      <c r="A56" s="114">
        <v>50</v>
      </c>
      <c r="B56" s="123" t="s">
        <v>38</v>
      </c>
      <c r="C56" s="116">
        <v>14.20875833333333</v>
      </c>
      <c r="D56" s="117">
        <v>8372.958349999999</v>
      </c>
      <c r="E56" s="118">
        <v>0.75954955756675868</v>
      </c>
      <c r="F56" s="119">
        <v>1</v>
      </c>
      <c r="G56" s="118">
        <v>8.3464722112731482E-2</v>
      </c>
      <c r="H56" s="116">
        <v>13.5</v>
      </c>
      <c r="I56" s="114">
        <v>0</v>
      </c>
      <c r="J56" s="119">
        <v>1</v>
      </c>
      <c r="K56" s="114" t="s">
        <v>34</v>
      </c>
      <c r="L56" s="124">
        <v>289550.95900950005</v>
      </c>
      <c r="M56" s="121">
        <v>295092.8505918333</v>
      </c>
      <c r="N56" s="121">
        <f t="shared" si="0"/>
        <v>5541.89158233325</v>
      </c>
      <c r="O56" s="125">
        <f t="shared" si="1"/>
        <v>1.9139607070517154E-2</v>
      </c>
      <c r="Q56" s="124">
        <v>766191.04900950007</v>
      </c>
      <c r="R56" s="121">
        <v>771732.94059183332</v>
      </c>
      <c r="S56" s="121">
        <f t="shared" si="2"/>
        <v>5541.89158233325</v>
      </c>
      <c r="T56" s="125">
        <f t="shared" si="3"/>
        <v>7.2330414059229445E-3</v>
      </c>
    </row>
    <row r="57" spans="1:20" s="114" customFormat="1" ht="13" x14ac:dyDescent="0.3">
      <c r="A57" s="114">
        <v>51</v>
      </c>
      <c r="B57" s="123" t="s">
        <v>38</v>
      </c>
      <c r="C57" s="116">
        <v>12.187476666666669</v>
      </c>
      <c r="D57" s="117">
        <v>7126.5231800000001</v>
      </c>
      <c r="E57" s="118">
        <v>0.76690237875093836</v>
      </c>
      <c r="F57" s="119">
        <v>1</v>
      </c>
      <c r="G57" s="118">
        <v>0.15960509257720323</v>
      </c>
      <c r="H57" s="116">
        <v>11</v>
      </c>
      <c r="I57" s="114">
        <v>0</v>
      </c>
      <c r="J57" s="119">
        <v>1</v>
      </c>
      <c r="K57" s="114" t="s">
        <v>34</v>
      </c>
      <c r="L57" s="124">
        <v>238791.50467259999</v>
      </c>
      <c r="M57" s="121">
        <v>247622.60331846672</v>
      </c>
      <c r="N57" s="121">
        <f t="shared" si="0"/>
        <v>8831.0986458667321</v>
      </c>
      <c r="O57" s="125">
        <f t="shared" si="1"/>
        <v>3.6982465762233845E-2</v>
      </c>
      <c r="Q57" s="124">
        <v>627152.34550593328</v>
      </c>
      <c r="R57" s="121">
        <v>635983.44415180001</v>
      </c>
      <c r="S57" s="121">
        <f t="shared" si="2"/>
        <v>8831.0986458667321</v>
      </c>
      <c r="T57" s="125">
        <f t="shared" si="3"/>
        <v>1.4081265435980393E-2</v>
      </c>
    </row>
    <row r="58" spans="1:20" s="114" customFormat="1" ht="13" x14ac:dyDescent="0.3">
      <c r="A58" s="114">
        <v>52</v>
      </c>
      <c r="B58" s="123" t="s">
        <v>38</v>
      </c>
      <c r="C58" s="116">
        <v>14.193455</v>
      </c>
      <c r="D58" s="117">
        <v>5579.6544399999993</v>
      </c>
      <c r="E58" s="118">
        <v>0.45094221077911084</v>
      </c>
      <c r="F58" s="119">
        <v>1</v>
      </c>
      <c r="G58" s="118">
        <v>8.7885198282394827E-2</v>
      </c>
      <c r="H58" s="116">
        <v>10.5</v>
      </c>
      <c r="I58" s="114">
        <v>0</v>
      </c>
      <c r="J58" s="119">
        <v>1</v>
      </c>
      <c r="K58" s="114" t="s">
        <v>34</v>
      </c>
      <c r="L58" s="124">
        <v>234492.60065913337</v>
      </c>
      <c r="M58" s="121">
        <v>232717.79332773329</v>
      </c>
      <c r="N58" s="121">
        <f t="shared" si="0"/>
        <v>-1774.8073314000794</v>
      </c>
      <c r="O58" s="125">
        <f t="shared" si="1"/>
        <v>-7.5687135816281097E-3</v>
      </c>
      <c r="Q58" s="124">
        <v>562897.2964924667</v>
      </c>
      <c r="R58" s="121">
        <v>561122.48916106671</v>
      </c>
      <c r="S58" s="121">
        <f t="shared" si="2"/>
        <v>-1774.8073313999921</v>
      </c>
      <c r="T58" s="125">
        <f t="shared" si="3"/>
        <v>-3.1529860641704901E-3</v>
      </c>
    </row>
    <row r="59" spans="1:20" s="114" customFormat="1" ht="13" x14ac:dyDescent="0.3">
      <c r="A59" s="114">
        <v>53</v>
      </c>
      <c r="B59" s="123" t="s">
        <v>38</v>
      </c>
      <c r="C59" s="116">
        <v>42.687000000000005</v>
      </c>
      <c r="D59" s="117">
        <v>21161.991599999998</v>
      </c>
      <c r="E59" s="118">
        <v>0.763396344977192</v>
      </c>
      <c r="F59" s="119">
        <v>1</v>
      </c>
      <c r="G59" s="118">
        <v>9.3797219703838142E-2</v>
      </c>
      <c r="H59" s="116">
        <v>47.43</v>
      </c>
      <c r="I59" s="114">
        <v>0</v>
      </c>
      <c r="J59" s="119">
        <v>1</v>
      </c>
      <c r="K59" s="114" t="s">
        <v>34</v>
      </c>
      <c r="L59" s="124">
        <v>677087.49063866667</v>
      </c>
      <c r="M59" s="121">
        <v>696235.44339266664</v>
      </c>
      <c r="N59" s="121">
        <f t="shared" si="0"/>
        <v>19147.952753999969</v>
      </c>
      <c r="O59" s="125">
        <f t="shared" si="1"/>
        <v>2.8279879659183414E-2</v>
      </c>
      <c r="Q59" s="124">
        <v>1852255.9464719999</v>
      </c>
      <c r="R59" s="121">
        <v>1871403.8992260001</v>
      </c>
      <c r="S59" s="121">
        <f t="shared" si="2"/>
        <v>19147.952754000202</v>
      </c>
      <c r="T59" s="125">
        <f t="shared" si="3"/>
        <v>1.0337638699700974E-2</v>
      </c>
    </row>
    <row r="60" spans="1:20" s="114" customFormat="1" ht="13" x14ac:dyDescent="0.3">
      <c r="A60" s="114">
        <v>54</v>
      </c>
      <c r="B60" s="123" t="s">
        <v>38</v>
      </c>
      <c r="C60" s="116">
        <v>4.0949999999999998</v>
      </c>
      <c r="D60" s="117">
        <v>492.30710999999997</v>
      </c>
      <c r="E60" s="118">
        <v>0.62666638917062789</v>
      </c>
      <c r="F60" s="119">
        <v>1</v>
      </c>
      <c r="G60" s="118">
        <v>0.1204427744490707</v>
      </c>
      <c r="H60" s="116">
        <v>4.5499999999999989</v>
      </c>
      <c r="I60" s="114">
        <v>0</v>
      </c>
      <c r="J60" s="119">
        <v>1</v>
      </c>
      <c r="K60" s="114" t="s">
        <v>34</v>
      </c>
      <c r="L60" s="124">
        <v>53676.641011033345</v>
      </c>
      <c r="M60" s="121">
        <v>52226.033919433336</v>
      </c>
      <c r="N60" s="121">
        <f t="shared" si="0"/>
        <v>-1450.6070916000099</v>
      </c>
      <c r="O60" s="125">
        <f t="shared" si="1"/>
        <v>-2.7024923025675815E-2</v>
      </c>
      <c r="Q60" s="124">
        <v>82059.481011033349</v>
      </c>
      <c r="R60" s="121">
        <v>80608.873919433332</v>
      </c>
      <c r="S60" s="121">
        <f t="shared" si="2"/>
        <v>-1450.6070916000172</v>
      </c>
      <c r="T60" s="125">
        <f t="shared" si="3"/>
        <v>-1.767750750708471E-2</v>
      </c>
    </row>
    <row r="61" spans="1:20" s="114" customFormat="1" ht="13" x14ac:dyDescent="0.3">
      <c r="A61" s="114">
        <v>55</v>
      </c>
      <c r="B61" s="123" t="s">
        <v>38</v>
      </c>
      <c r="C61" s="116">
        <v>36</v>
      </c>
      <c r="D61" s="117">
        <v>15338.990499999998</v>
      </c>
      <c r="E61" s="118">
        <v>0.50973646432346331</v>
      </c>
      <c r="F61" s="119">
        <v>1</v>
      </c>
      <c r="G61" s="118">
        <v>9.4708354407586182E-2</v>
      </c>
      <c r="H61" s="116">
        <v>40</v>
      </c>
      <c r="I61" s="114">
        <v>0</v>
      </c>
      <c r="J61" s="119">
        <v>1</v>
      </c>
      <c r="K61" s="114" t="s">
        <v>34</v>
      </c>
      <c r="L61" s="124">
        <v>584999.71404166659</v>
      </c>
      <c r="M61" s="121">
        <v>573727.49581166659</v>
      </c>
      <c r="N61" s="121">
        <f t="shared" si="0"/>
        <v>-11272.218229999999</v>
      </c>
      <c r="O61" s="125">
        <f t="shared" si="1"/>
        <v>-1.9268758530020639E-2</v>
      </c>
      <c r="Q61" s="124">
        <v>1488646.2040416664</v>
      </c>
      <c r="R61" s="121">
        <v>1477373.9858116666</v>
      </c>
      <c r="S61" s="121">
        <f t="shared" si="2"/>
        <v>-11272.218229999766</v>
      </c>
      <c r="T61" s="125">
        <f t="shared" si="3"/>
        <v>-7.5721270772032704E-3</v>
      </c>
    </row>
    <row r="62" spans="1:20" s="114" customFormat="1" ht="13" x14ac:dyDescent="0.3">
      <c r="A62" s="114">
        <v>56</v>
      </c>
      <c r="B62" s="123" t="s">
        <v>38</v>
      </c>
      <c r="C62" s="116">
        <v>57.261843333333339</v>
      </c>
      <c r="D62" s="117">
        <v>23628.885759999994</v>
      </c>
      <c r="E62" s="118">
        <v>0.51027630836609605</v>
      </c>
      <c r="F62" s="119">
        <v>1</v>
      </c>
      <c r="G62" s="118">
        <v>0.10125320723509823</v>
      </c>
      <c r="H62" s="116">
        <v>33.090000000000011</v>
      </c>
      <c r="I62" s="114">
        <v>0</v>
      </c>
      <c r="J62" s="119">
        <v>1</v>
      </c>
      <c r="K62" s="114" t="s">
        <v>34</v>
      </c>
      <c r="L62" s="124">
        <v>863136.28206320002</v>
      </c>
      <c r="M62" s="121">
        <v>850816.66400093341</v>
      </c>
      <c r="N62" s="121">
        <f t="shared" si="0"/>
        <v>-12319.618062266614</v>
      </c>
      <c r="O62" s="125">
        <f t="shared" si="1"/>
        <v>-1.4273085627704565E-2</v>
      </c>
      <c r="Q62" s="124">
        <v>2299932.1987298666</v>
      </c>
      <c r="R62" s="121">
        <v>2287612.5806676</v>
      </c>
      <c r="S62" s="121">
        <f t="shared" si="2"/>
        <v>-12319.618062266614</v>
      </c>
      <c r="T62" s="125">
        <f t="shared" si="3"/>
        <v>-5.3565135829091396E-3</v>
      </c>
    </row>
    <row r="63" spans="1:20" s="114" customFormat="1" ht="13" x14ac:dyDescent="0.3">
      <c r="A63" s="114">
        <v>57</v>
      </c>
      <c r="B63" s="123" t="s">
        <v>38</v>
      </c>
      <c r="C63" s="116">
        <v>5.0161499999999988</v>
      </c>
      <c r="D63" s="117">
        <v>1996.1124600000003</v>
      </c>
      <c r="E63" s="118">
        <v>0.55751301423488508</v>
      </c>
      <c r="F63" s="119">
        <v>1</v>
      </c>
      <c r="G63" s="118">
        <v>8.5892665699691007E-2</v>
      </c>
      <c r="H63" s="116">
        <v>5.57</v>
      </c>
      <c r="I63" s="114">
        <v>0</v>
      </c>
      <c r="J63" s="119">
        <v>1</v>
      </c>
      <c r="K63" s="114" t="s">
        <v>34</v>
      </c>
      <c r="L63" s="124">
        <v>98301.946622200005</v>
      </c>
      <c r="M63" s="121">
        <v>96967.914334599991</v>
      </c>
      <c r="N63" s="121">
        <f t="shared" si="0"/>
        <v>-1334.0322876000137</v>
      </c>
      <c r="O63" s="125">
        <f t="shared" si="1"/>
        <v>-1.3570761652635908E-2</v>
      </c>
      <c r="Q63" s="124">
        <v>216862.8607888667</v>
      </c>
      <c r="R63" s="121">
        <v>215528.82850126666</v>
      </c>
      <c r="S63" s="121">
        <f t="shared" si="2"/>
        <v>-1334.0322876000428</v>
      </c>
      <c r="T63" s="125">
        <f t="shared" si="3"/>
        <v>-6.1515018419812766E-3</v>
      </c>
    </row>
    <row r="64" spans="1:20" s="114" customFormat="1" ht="13" x14ac:dyDescent="0.3">
      <c r="A64" s="114">
        <v>58</v>
      </c>
      <c r="B64" s="123" t="s">
        <v>38</v>
      </c>
      <c r="C64" s="116">
        <v>23.157255233333334</v>
      </c>
      <c r="D64" s="117">
        <v>11297.618420583334</v>
      </c>
      <c r="E64" s="118">
        <v>0.68422128203978305</v>
      </c>
      <c r="F64" s="119">
        <v>1</v>
      </c>
      <c r="G64" s="118">
        <v>0.12801349399652873</v>
      </c>
      <c r="H64" s="116">
        <v>12.97</v>
      </c>
      <c r="I64" s="114">
        <v>0</v>
      </c>
      <c r="J64" s="119">
        <v>1</v>
      </c>
      <c r="K64" s="114" t="s">
        <v>34</v>
      </c>
      <c r="L64" s="124">
        <v>402507.14084137417</v>
      </c>
      <c r="M64" s="121">
        <v>405518.7966065309</v>
      </c>
      <c r="N64" s="121">
        <f t="shared" si="0"/>
        <v>3011.6557651567273</v>
      </c>
      <c r="O64" s="125">
        <f t="shared" si="1"/>
        <v>7.482241827713571E-3</v>
      </c>
      <c r="Q64" s="124">
        <v>1051915.8766747075</v>
      </c>
      <c r="R64" s="121">
        <v>1054927.5324398642</v>
      </c>
      <c r="S64" s="121">
        <f t="shared" si="2"/>
        <v>3011.6557651567273</v>
      </c>
      <c r="T64" s="125">
        <f t="shared" si="3"/>
        <v>2.8630195930468365E-3</v>
      </c>
    </row>
    <row r="65" spans="1:20" s="114" customFormat="1" ht="13" x14ac:dyDescent="0.3">
      <c r="A65" s="114">
        <v>59</v>
      </c>
      <c r="B65" s="123" t="s">
        <v>38</v>
      </c>
      <c r="C65" s="116">
        <v>22.896560000000004</v>
      </c>
      <c r="D65" s="117">
        <v>10466.39896</v>
      </c>
      <c r="E65" s="118">
        <v>0.58956774130866307</v>
      </c>
      <c r="F65" s="119">
        <v>1</v>
      </c>
      <c r="G65" s="118">
        <v>0.10188864796021202</v>
      </c>
      <c r="H65" s="116">
        <v>25</v>
      </c>
      <c r="I65" s="114">
        <v>0</v>
      </c>
      <c r="J65" s="119">
        <v>1</v>
      </c>
      <c r="K65" s="114" t="s">
        <v>34</v>
      </c>
      <c r="L65" s="124">
        <v>395981.78088053333</v>
      </c>
      <c r="M65" s="121">
        <v>392950.92219293327</v>
      </c>
      <c r="N65" s="121">
        <f t="shared" si="0"/>
        <v>-3030.8586876000627</v>
      </c>
      <c r="O65" s="125">
        <f t="shared" si="1"/>
        <v>-7.65403570048205E-3</v>
      </c>
      <c r="Q65" s="124">
        <v>1019034.7933805331</v>
      </c>
      <c r="R65" s="121">
        <v>1016003.9346929331</v>
      </c>
      <c r="S65" s="121">
        <f t="shared" si="2"/>
        <v>-3030.8586876000045</v>
      </c>
      <c r="T65" s="125">
        <f t="shared" si="3"/>
        <v>-2.9742445569944402E-3</v>
      </c>
    </row>
    <row r="66" spans="1:20" s="114" customFormat="1" ht="13" x14ac:dyDescent="0.3">
      <c r="A66" s="114">
        <v>60</v>
      </c>
      <c r="B66" s="123" t="s">
        <v>38</v>
      </c>
      <c r="C66" s="116">
        <v>59.752679999999998</v>
      </c>
      <c r="D66" s="117">
        <v>36981.242850000002</v>
      </c>
      <c r="E66" s="118">
        <v>0.81658924234370645</v>
      </c>
      <c r="F66" s="119">
        <v>1</v>
      </c>
      <c r="G66" s="118">
        <v>0.54289514712980247</v>
      </c>
      <c r="H66" s="116">
        <v>31</v>
      </c>
      <c r="I66" s="114">
        <v>0</v>
      </c>
      <c r="J66" s="119">
        <v>1</v>
      </c>
      <c r="K66" s="114" t="s">
        <v>34</v>
      </c>
      <c r="L66" s="124">
        <v>764870.85171283316</v>
      </c>
      <c r="M66" s="121">
        <v>921189.50783683313</v>
      </c>
      <c r="N66" s="121">
        <f t="shared" si="0"/>
        <v>156318.65612399997</v>
      </c>
      <c r="O66" s="125">
        <f t="shared" si="1"/>
        <v>0.20437261502898663</v>
      </c>
      <c r="Q66" s="124">
        <v>2464015.4100461667</v>
      </c>
      <c r="R66" s="121">
        <v>2620334.0661701667</v>
      </c>
      <c r="S66" s="121">
        <f t="shared" si="2"/>
        <v>156318.65612399997</v>
      </c>
      <c r="T66" s="125">
        <f t="shared" si="3"/>
        <v>6.344061627482725E-2</v>
      </c>
    </row>
    <row r="67" spans="1:20" s="114" customFormat="1" ht="13" x14ac:dyDescent="0.3">
      <c r="A67" s="114">
        <v>61</v>
      </c>
      <c r="B67" s="123" t="s">
        <v>38</v>
      </c>
      <c r="C67" s="116">
        <v>5.8500000000000005</v>
      </c>
      <c r="D67" s="117">
        <v>2385.4440600000003</v>
      </c>
      <c r="E67" s="118">
        <v>0.57246671239788227</v>
      </c>
      <c r="F67" s="119">
        <v>1</v>
      </c>
      <c r="G67" s="118">
        <v>0.17928724397342277</v>
      </c>
      <c r="H67" s="116">
        <v>6.5</v>
      </c>
      <c r="I67" s="114">
        <v>0</v>
      </c>
      <c r="J67" s="119">
        <v>1</v>
      </c>
      <c r="K67" s="114" t="s">
        <v>34</v>
      </c>
      <c r="L67" s="124">
        <v>107336.4120442</v>
      </c>
      <c r="M67" s="121">
        <v>108288.25666060002</v>
      </c>
      <c r="N67" s="121">
        <f t="shared" si="0"/>
        <v>951.84461640001973</v>
      </c>
      <c r="O67" s="125">
        <f t="shared" si="1"/>
        <v>8.8678631814901755E-3</v>
      </c>
      <c r="Q67" s="124">
        <v>244630.52704419999</v>
      </c>
      <c r="R67" s="121">
        <v>245582.37166060001</v>
      </c>
      <c r="S67" s="121">
        <f t="shared" si="2"/>
        <v>951.84461640001973</v>
      </c>
      <c r="T67" s="125">
        <f t="shared" si="3"/>
        <v>3.8909478220109459E-3</v>
      </c>
    </row>
    <row r="68" spans="1:20" s="114" customFormat="1" ht="13" x14ac:dyDescent="0.3">
      <c r="A68" s="114">
        <v>62</v>
      </c>
      <c r="B68" s="123" t="s">
        <v>38</v>
      </c>
      <c r="C68" s="116">
        <v>6.0687350000000002</v>
      </c>
      <c r="D68" s="117">
        <v>3972.1529999999998</v>
      </c>
      <c r="E68" s="118">
        <v>0.84572165638554009</v>
      </c>
      <c r="F68" s="119">
        <v>6.2770000000000006E-2</v>
      </c>
      <c r="G68" s="118">
        <v>6.4845605700712627E-2</v>
      </c>
      <c r="H68" s="116">
        <v>5.8999999999999995</v>
      </c>
      <c r="I68" s="114">
        <v>0</v>
      </c>
      <c r="J68" s="119">
        <v>2</v>
      </c>
      <c r="K68" s="114" t="s">
        <v>34</v>
      </c>
      <c r="L68" s="124">
        <v>109765.31152999999</v>
      </c>
      <c r="M68" s="121">
        <v>115011.00266499999</v>
      </c>
      <c r="N68" s="121">
        <f t="shared" si="0"/>
        <v>5245.6911350000009</v>
      </c>
      <c r="O68" s="125">
        <f t="shared" si="1"/>
        <v>4.7790062833888092E-2</v>
      </c>
      <c r="Q68" s="124">
        <v>329663.57486333331</v>
      </c>
      <c r="R68" s="121">
        <v>334909.26599833334</v>
      </c>
      <c r="S68" s="121">
        <f t="shared" si="2"/>
        <v>5245.69113500003</v>
      </c>
      <c r="T68" s="125">
        <f t="shared" si="3"/>
        <v>1.5912255811624639E-2</v>
      </c>
    </row>
    <row r="69" spans="1:20" s="114" customFormat="1" ht="13" x14ac:dyDescent="0.3">
      <c r="A69" s="114">
        <v>63</v>
      </c>
      <c r="B69" s="123" t="s">
        <v>38</v>
      </c>
      <c r="C69" s="116">
        <v>6.1617600000000001</v>
      </c>
      <c r="D69" s="117">
        <v>2260.0900200000001</v>
      </c>
      <c r="E69" s="118">
        <v>0.65897308907748364</v>
      </c>
      <c r="F69" s="119">
        <v>1</v>
      </c>
      <c r="G69" s="118">
        <v>5.0918578106315948E-2</v>
      </c>
      <c r="H69" s="116">
        <v>6.8499999999999988</v>
      </c>
      <c r="I69" s="114">
        <v>0</v>
      </c>
      <c r="J69" s="119">
        <v>1</v>
      </c>
      <c r="K69" s="114" t="s">
        <v>34</v>
      </c>
      <c r="L69" s="124">
        <v>108015.27756140001</v>
      </c>
      <c r="M69" s="121">
        <v>108117.19722020002</v>
      </c>
      <c r="N69" s="121">
        <f t="shared" si="0"/>
        <v>101.91965880000498</v>
      </c>
      <c r="O69" s="125">
        <f t="shared" si="1"/>
        <v>9.4356706848315922E-4</v>
      </c>
      <c r="Q69" s="124">
        <v>237450.35256140004</v>
      </c>
      <c r="R69" s="121">
        <v>237552.27222020004</v>
      </c>
      <c r="S69" s="121">
        <f t="shared" si="2"/>
        <v>101.91965880000498</v>
      </c>
      <c r="T69" s="125">
        <f t="shared" si="3"/>
        <v>4.2922513148785721E-4</v>
      </c>
    </row>
    <row r="70" spans="1:20" s="114" customFormat="1" ht="13" x14ac:dyDescent="0.3">
      <c r="A70" s="114">
        <v>64</v>
      </c>
      <c r="B70" s="123" t="s">
        <v>38</v>
      </c>
      <c r="C70" s="116">
        <v>9.1669350000000023</v>
      </c>
      <c r="D70" s="117">
        <v>3687.8754300000001</v>
      </c>
      <c r="E70" s="118">
        <v>0.47332068030492325</v>
      </c>
      <c r="F70" s="119">
        <v>1</v>
      </c>
      <c r="G70" s="118">
        <v>0.22978900890276011</v>
      </c>
      <c r="H70" s="116">
        <v>9.0699999999999985</v>
      </c>
      <c r="I70" s="114">
        <v>0</v>
      </c>
      <c r="J70" s="119">
        <v>1</v>
      </c>
      <c r="K70" s="114" t="s">
        <v>34</v>
      </c>
      <c r="L70" s="124">
        <v>166413.38726843332</v>
      </c>
      <c r="M70" s="121">
        <v>164017.35891263335</v>
      </c>
      <c r="N70" s="121">
        <f t="shared" si="0"/>
        <v>-2396.0283557999646</v>
      </c>
      <c r="O70" s="125">
        <f t="shared" si="1"/>
        <v>-1.4398050512216593E-2</v>
      </c>
      <c r="Q70" s="124">
        <v>385506.03476843331</v>
      </c>
      <c r="R70" s="121">
        <v>383110.00641263335</v>
      </c>
      <c r="S70" s="121">
        <f t="shared" si="2"/>
        <v>-2396.0283557999646</v>
      </c>
      <c r="T70" s="125">
        <f t="shared" si="3"/>
        <v>-6.215281058412527E-3</v>
      </c>
    </row>
    <row r="71" spans="1:20" s="114" customFormat="1" ht="13" x14ac:dyDescent="0.3">
      <c r="A71" s="114">
        <v>65</v>
      </c>
      <c r="B71" s="123" t="s">
        <v>38</v>
      </c>
      <c r="C71" s="116">
        <v>11.353253333333335</v>
      </c>
      <c r="D71" s="117">
        <v>5762.681700000001</v>
      </c>
      <c r="E71" s="118">
        <v>0.56422428358063059</v>
      </c>
      <c r="F71" s="119">
        <v>1</v>
      </c>
      <c r="G71" s="118">
        <v>0.10049064538739427</v>
      </c>
      <c r="H71" s="116">
        <v>9.0100000000000016</v>
      </c>
      <c r="I71" s="114">
        <v>0</v>
      </c>
      <c r="J71" s="119">
        <v>1</v>
      </c>
      <c r="K71" s="114" t="s">
        <v>34</v>
      </c>
      <c r="L71" s="124">
        <v>228173.86253233327</v>
      </c>
      <c r="M71" s="121">
        <v>226470.72749366667</v>
      </c>
      <c r="N71" s="121">
        <f t="shared" si="0"/>
        <v>-1703.1350386666018</v>
      </c>
      <c r="O71" s="125">
        <f t="shared" si="1"/>
        <v>-7.4641986587103502E-3</v>
      </c>
      <c r="Q71" s="124">
        <v>568513.45586566662</v>
      </c>
      <c r="R71" s="121">
        <v>566810.32082699996</v>
      </c>
      <c r="S71" s="121">
        <f t="shared" si="2"/>
        <v>-1703.13503866666</v>
      </c>
      <c r="T71" s="125">
        <f t="shared" si="3"/>
        <v>-2.995769090589637E-3</v>
      </c>
    </row>
    <row r="72" spans="1:20" s="114" customFormat="1" ht="13" x14ac:dyDescent="0.3">
      <c r="A72" s="114">
        <v>66</v>
      </c>
      <c r="B72" s="123" t="s">
        <v>38</v>
      </c>
      <c r="C72" s="116">
        <v>7.200000000000002</v>
      </c>
      <c r="D72" s="117">
        <v>1747.1110800000004</v>
      </c>
      <c r="E72" s="118">
        <v>0.57648833422820289</v>
      </c>
      <c r="F72" s="119">
        <v>1</v>
      </c>
      <c r="G72" s="118">
        <v>9.3182734973779935E-2</v>
      </c>
      <c r="H72" s="116">
        <v>8</v>
      </c>
      <c r="I72" s="114">
        <v>0</v>
      </c>
      <c r="J72" s="119">
        <v>1</v>
      </c>
      <c r="K72" s="114" t="s">
        <v>34</v>
      </c>
      <c r="L72" s="124">
        <v>107577.87614893333</v>
      </c>
      <c r="M72" s="121">
        <v>104942.71811413334</v>
      </c>
      <c r="N72" s="121">
        <f t="shared" ref="N72:N135" si="4">M72-L72</f>
        <v>-2635.1580347999843</v>
      </c>
      <c r="O72" s="125">
        <f t="shared" ref="O72:O135" si="5">N72/L72</f>
        <v>-2.4495352847009266E-2</v>
      </c>
      <c r="Q72" s="124">
        <v>211352.18614893331</v>
      </c>
      <c r="R72" s="121">
        <v>208717.02811413334</v>
      </c>
      <c r="S72" s="121">
        <f t="shared" ref="S72:S135" si="6">R72-Q72</f>
        <v>-2635.1580347999698</v>
      </c>
      <c r="T72" s="125">
        <f t="shared" ref="T72:T135" si="7">S72/Q72</f>
        <v>-1.2468089792754999E-2</v>
      </c>
    </row>
    <row r="73" spans="1:20" s="114" customFormat="1" ht="13" x14ac:dyDescent="0.3">
      <c r="A73" s="114">
        <v>67</v>
      </c>
      <c r="B73" s="123" t="s">
        <v>38</v>
      </c>
      <c r="C73" s="116">
        <v>33.44732166666666</v>
      </c>
      <c r="D73" s="117">
        <v>19338.111775000001</v>
      </c>
      <c r="E73" s="118">
        <v>0.75378403694522988</v>
      </c>
      <c r="F73" s="119">
        <v>1</v>
      </c>
      <c r="G73" s="118">
        <v>0.34557731757654209</v>
      </c>
      <c r="H73" s="116">
        <v>35</v>
      </c>
      <c r="I73" s="114">
        <v>0</v>
      </c>
      <c r="J73" s="119">
        <v>1</v>
      </c>
      <c r="K73" s="114" t="s">
        <v>34</v>
      </c>
      <c r="L73" s="124">
        <v>514103.00037758332</v>
      </c>
      <c r="M73" s="121">
        <v>565244.00782025012</v>
      </c>
      <c r="N73" s="121">
        <f t="shared" si="4"/>
        <v>51141.0074426668</v>
      </c>
      <c r="O73" s="125">
        <f t="shared" si="5"/>
        <v>9.9476189411667026E-2</v>
      </c>
      <c r="Q73" s="124">
        <v>1469028.7628775835</v>
      </c>
      <c r="R73" s="121">
        <v>1520169.7703202502</v>
      </c>
      <c r="S73" s="121">
        <f t="shared" si="6"/>
        <v>51141.007442666683</v>
      </c>
      <c r="T73" s="125">
        <f t="shared" si="7"/>
        <v>3.481280199203856E-2</v>
      </c>
    </row>
    <row r="74" spans="1:20" s="114" customFormat="1" ht="13" x14ac:dyDescent="0.3">
      <c r="A74" s="114">
        <v>68</v>
      </c>
      <c r="B74" s="123" t="s">
        <v>38</v>
      </c>
      <c r="C74" s="116">
        <v>7.200000000000002</v>
      </c>
      <c r="D74" s="117">
        <v>3247.9011399999999</v>
      </c>
      <c r="E74" s="118">
        <v>0.64092962646873641</v>
      </c>
      <c r="F74" s="119">
        <v>1</v>
      </c>
      <c r="G74" s="118">
        <v>0.25715916165179509</v>
      </c>
      <c r="H74" s="116">
        <v>8</v>
      </c>
      <c r="I74" s="114">
        <v>0</v>
      </c>
      <c r="J74" s="119">
        <v>1</v>
      </c>
      <c r="K74" s="114" t="s">
        <v>34</v>
      </c>
      <c r="L74" s="124">
        <v>132522.47834646667</v>
      </c>
      <c r="M74" s="121">
        <v>135607.4056180667</v>
      </c>
      <c r="N74" s="121">
        <f t="shared" si="4"/>
        <v>3084.9272716000269</v>
      </c>
      <c r="O74" s="125">
        <f t="shared" si="5"/>
        <v>2.3278520822217007E-2</v>
      </c>
      <c r="Q74" s="124">
        <v>315530.76501313329</v>
      </c>
      <c r="R74" s="121">
        <v>318615.69228473335</v>
      </c>
      <c r="S74" s="121">
        <f t="shared" si="6"/>
        <v>3084.927271600056</v>
      </c>
      <c r="T74" s="125">
        <f t="shared" si="7"/>
        <v>9.7769460656923664E-3</v>
      </c>
    </row>
    <row r="75" spans="1:20" s="114" customFormat="1" ht="13" x14ac:dyDescent="0.3">
      <c r="A75" s="114">
        <v>69</v>
      </c>
      <c r="B75" s="123" t="s">
        <v>38</v>
      </c>
      <c r="C75" s="116">
        <v>11.004799999999998</v>
      </c>
      <c r="D75" s="117">
        <v>3112.2853599999999</v>
      </c>
      <c r="E75" s="118">
        <v>0.43125329784300009</v>
      </c>
      <c r="F75" s="119">
        <v>1</v>
      </c>
      <c r="G75" s="118">
        <v>0.22951408486838709</v>
      </c>
      <c r="H75" s="116">
        <v>7.450000000000002</v>
      </c>
      <c r="I75" s="114">
        <v>0</v>
      </c>
      <c r="J75" s="119">
        <v>1</v>
      </c>
      <c r="K75" s="114" t="s">
        <v>34</v>
      </c>
      <c r="L75" s="124">
        <v>156777.8134752</v>
      </c>
      <c r="M75" s="121">
        <v>155319.84906360004</v>
      </c>
      <c r="N75" s="121">
        <f t="shared" si="4"/>
        <v>-1457.964411599969</v>
      </c>
      <c r="O75" s="125">
        <f t="shared" si="5"/>
        <v>-9.2995582683681067E-3</v>
      </c>
      <c r="Q75" s="124">
        <v>330951.79097520001</v>
      </c>
      <c r="R75" s="121">
        <v>329493.82656359999</v>
      </c>
      <c r="S75" s="121">
        <f t="shared" si="6"/>
        <v>-1457.9644116000272</v>
      </c>
      <c r="T75" s="125">
        <f t="shared" si="7"/>
        <v>-4.405367945899046E-3</v>
      </c>
    </row>
    <row r="76" spans="1:20" s="114" customFormat="1" ht="13" x14ac:dyDescent="0.3">
      <c r="A76" s="114">
        <v>70</v>
      </c>
      <c r="B76" s="123" t="s">
        <v>38</v>
      </c>
      <c r="C76" s="116">
        <v>7.3843066666666664</v>
      </c>
      <c r="D76" s="117">
        <v>3584.2757399999996</v>
      </c>
      <c r="E76" s="118">
        <v>0.63637535345942819</v>
      </c>
      <c r="F76" s="119">
        <v>1</v>
      </c>
      <c r="G76" s="118">
        <v>5.1138538950976198E-2</v>
      </c>
      <c r="H76" s="116">
        <v>6.200000000000002</v>
      </c>
      <c r="I76" s="114">
        <v>0</v>
      </c>
      <c r="J76" s="119">
        <v>1</v>
      </c>
      <c r="K76" s="114" t="s">
        <v>34</v>
      </c>
      <c r="L76" s="124">
        <v>153740.38900180001</v>
      </c>
      <c r="M76" s="121">
        <v>152390.08712406666</v>
      </c>
      <c r="N76" s="121">
        <f t="shared" si="4"/>
        <v>-1350.3018777333491</v>
      </c>
      <c r="O76" s="125">
        <f t="shared" si="5"/>
        <v>-8.7830002675324276E-3</v>
      </c>
      <c r="Q76" s="124">
        <v>364931.64400179998</v>
      </c>
      <c r="R76" s="121">
        <v>363581.34212406666</v>
      </c>
      <c r="S76" s="121">
        <f t="shared" si="6"/>
        <v>-1350.30187773332</v>
      </c>
      <c r="T76" s="125">
        <f t="shared" si="7"/>
        <v>-3.7001501512065635E-3</v>
      </c>
    </row>
    <row r="77" spans="1:20" s="114" customFormat="1" ht="13" x14ac:dyDescent="0.3">
      <c r="A77" s="114">
        <v>71</v>
      </c>
      <c r="B77" s="123" t="s">
        <v>38</v>
      </c>
      <c r="C77" s="116">
        <v>1.9800000000000002</v>
      </c>
      <c r="D77" s="117">
        <v>362.49115999999998</v>
      </c>
      <c r="E77" s="118">
        <v>0.12822344263260005</v>
      </c>
      <c r="F77" s="119">
        <v>1</v>
      </c>
      <c r="G77" s="118">
        <v>0.7034188514006624</v>
      </c>
      <c r="H77" s="116">
        <v>2.1999999999999997</v>
      </c>
      <c r="I77" s="114">
        <v>0</v>
      </c>
      <c r="J77" s="119">
        <v>1</v>
      </c>
      <c r="K77" s="114" t="s">
        <v>34</v>
      </c>
      <c r="L77" s="124">
        <v>34489.683107866673</v>
      </c>
      <c r="M77" s="121">
        <v>34461.795748266668</v>
      </c>
      <c r="N77" s="121">
        <f t="shared" si="4"/>
        <v>-27.887359600004856</v>
      </c>
      <c r="O77" s="125">
        <f t="shared" si="5"/>
        <v>-8.0857105914214941E-4</v>
      </c>
      <c r="Q77" s="124">
        <v>55265.867274533332</v>
      </c>
      <c r="R77" s="121">
        <v>55237.979914933327</v>
      </c>
      <c r="S77" s="121">
        <f t="shared" si="6"/>
        <v>-27.887359600004856</v>
      </c>
      <c r="T77" s="125">
        <f t="shared" si="7"/>
        <v>-5.0460367266968466E-4</v>
      </c>
    </row>
    <row r="78" spans="1:20" s="114" customFormat="1" ht="13" x14ac:dyDescent="0.3">
      <c r="A78" s="114">
        <v>72</v>
      </c>
      <c r="B78" s="123" t="s">
        <v>38</v>
      </c>
      <c r="C78" s="116">
        <v>5.429058566666666</v>
      </c>
      <c r="D78" s="117">
        <v>2850.7584643333334</v>
      </c>
      <c r="E78" s="118">
        <v>0.71782167063237268</v>
      </c>
      <c r="F78" s="119">
        <v>1</v>
      </c>
      <c r="G78" s="118">
        <v>0.22750732651579353</v>
      </c>
      <c r="H78" s="116">
        <v>2.94</v>
      </c>
      <c r="I78" s="114">
        <v>0</v>
      </c>
      <c r="J78" s="119">
        <v>1</v>
      </c>
      <c r="K78" s="114" t="s">
        <v>34</v>
      </c>
      <c r="L78" s="124">
        <v>112839.57424503668</v>
      </c>
      <c r="M78" s="121">
        <v>115377.79134277668</v>
      </c>
      <c r="N78" s="121">
        <f t="shared" si="4"/>
        <v>2538.2170977399946</v>
      </c>
      <c r="O78" s="125">
        <f t="shared" si="5"/>
        <v>2.2494032919941113E-2</v>
      </c>
      <c r="Q78" s="124">
        <v>268179.59007837001</v>
      </c>
      <c r="R78" s="121">
        <v>270717.80717610999</v>
      </c>
      <c r="S78" s="121">
        <f t="shared" si="6"/>
        <v>2538.2170977399801</v>
      </c>
      <c r="T78" s="125">
        <f t="shared" si="7"/>
        <v>9.4646169643194614E-3</v>
      </c>
    </row>
    <row r="79" spans="1:20" s="114" customFormat="1" ht="13" x14ac:dyDescent="0.3">
      <c r="A79" s="114">
        <v>73</v>
      </c>
      <c r="B79" s="123" t="s">
        <v>38</v>
      </c>
      <c r="C79" s="116">
        <v>6.9074999999999998</v>
      </c>
      <c r="D79" s="117">
        <v>3654.4919399999999</v>
      </c>
      <c r="E79" s="118">
        <v>0.68868767367518391</v>
      </c>
      <c r="F79" s="119">
        <v>1</v>
      </c>
      <c r="G79" s="118">
        <v>6.1660786043320592E-2</v>
      </c>
      <c r="H79" s="116">
        <v>7.6800000000000024</v>
      </c>
      <c r="I79" s="114">
        <v>0</v>
      </c>
      <c r="J79" s="119">
        <v>1</v>
      </c>
      <c r="K79" s="114" t="s">
        <v>34</v>
      </c>
      <c r="L79" s="124">
        <v>148877.81903580003</v>
      </c>
      <c r="M79" s="121">
        <v>148934.48645940001</v>
      </c>
      <c r="N79" s="121">
        <f t="shared" si="4"/>
        <v>56.667423599981703</v>
      </c>
      <c r="O79" s="125">
        <f t="shared" si="5"/>
        <v>3.8063039858446022E-4</v>
      </c>
      <c r="Q79" s="124">
        <v>357710.0057024667</v>
      </c>
      <c r="R79" s="121">
        <v>357766.67312606669</v>
      </c>
      <c r="S79" s="121">
        <f t="shared" si="6"/>
        <v>56.667423599981703</v>
      </c>
      <c r="T79" s="125">
        <f t="shared" si="7"/>
        <v>1.584172170099041E-4</v>
      </c>
    </row>
    <row r="80" spans="1:20" s="114" customFormat="1" ht="13" x14ac:dyDescent="0.3">
      <c r="A80" s="114">
        <v>74</v>
      </c>
      <c r="B80" s="123" t="s">
        <v>38</v>
      </c>
      <c r="C80" s="116">
        <v>5.002413333333334</v>
      </c>
      <c r="D80" s="117">
        <v>2494.1156999999998</v>
      </c>
      <c r="E80" s="118">
        <v>0.63490412119701412</v>
      </c>
      <c r="F80" s="119">
        <v>1</v>
      </c>
      <c r="G80" s="118">
        <v>8.5185579070509609E-2</v>
      </c>
      <c r="H80" s="116">
        <v>4.5</v>
      </c>
      <c r="I80" s="114">
        <v>0</v>
      </c>
      <c r="J80" s="119">
        <v>1</v>
      </c>
      <c r="K80" s="114" t="s">
        <v>34</v>
      </c>
      <c r="L80" s="124">
        <v>107713.03776566665</v>
      </c>
      <c r="M80" s="121">
        <v>107794.01272700001</v>
      </c>
      <c r="N80" s="121">
        <f t="shared" si="4"/>
        <v>80.974961333355168</v>
      </c>
      <c r="O80" s="125">
        <f t="shared" si="5"/>
        <v>7.5176564520925435E-4</v>
      </c>
      <c r="Q80" s="124">
        <v>253270.94943233329</v>
      </c>
      <c r="R80" s="121">
        <v>253351.92439366668</v>
      </c>
      <c r="S80" s="121">
        <f t="shared" si="6"/>
        <v>80.974961333384272</v>
      </c>
      <c r="T80" s="125">
        <f t="shared" si="7"/>
        <v>3.1971673622607256E-4</v>
      </c>
    </row>
    <row r="81" spans="1:20" s="114" customFormat="1" ht="13" x14ac:dyDescent="0.3">
      <c r="A81" s="114">
        <v>75</v>
      </c>
      <c r="B81" s="123" t="s">
        <v>38</v>
      </c>
      <c r="C81" s="116">
        <v>6.2259783333333312</v>
      </c>
      <c r="D81" s="117">
        <v>3533.1789400000002</v>
      </c>
      <c r="E81" s="118">
        <v>0.68668436601699867</v>
      </c>
      <c r="F81" s="119">
        <v>1</v>
      </c>
      <c r="G81" s="118">
        <v>9.514219290657433E-2</v>
      </c>
      <c r="H81" s="116">
        <v>4.9800000000000013</v>
      </c>
      <c r="I81" s="114">
        <v>0</v>
      </c>
      <c r="J81" s="119">
        <v>1</v>
      </c>
      <c r="K81" s="114" t="s">
        <v>34</v>
      </c>
      <c r="L81" s="124">
        <v>134971.56395746666</v>
      </c>
      <c r="M81" s="121">
        <v>137760.95089939999</v>
      </c>
      <c r="N81" s="121">
        <f t="shared" si="4"/>
        <v>2789.386941933335</v>
      </c>
      <c r="O81" s="125">
        <f t="shared" si="5"/>
        <v>2.0666478628137919E-2</v>
      </c>
      <c r="Q81" s="124">
        <v>335358.0306241333</v>
      </c>
      <c r="R81" s="121">
        <v>338147.41756606661</v>
      </c>
      <c r="S81" s="121">
        <f t="shared" si="6"/>
        <v>2789.3869419333059</v>
      </c>
      <c r="T81" s="125">
        <f t="shared" si="7"/>
        <v>8.3176387240287367E-3</v>
      </c>
    </row>
    <row r="82" spans="1:20" s="114" customFormat="1" ht="13" x14ac:dyDescent="0.3">
      <c r="A82" s="114">
        <v>76</v>
      </c>
      <c r="B82" s="123" t="s">
        <v>38</v>
      </c>
      <c r="C82" s="116">
        <v>18</v>
      </c>
      <c r="D82" s="117">
        <v>6771.2071700000006</v>
      </c>
      <c r="E82" s="118">
        <v>0.74804402800955294</v>
      </c>
      <c r="F82" s="119">
        <v>1</v>
      </c>
      <c r="G82" s="118">
        <v>7.3587736967041684E-2</v>
      </c>
      <c r="H82" s="116">
        <v>20</v>
      </c>
      <c r="I82" s="114">
        <v>0</v>
      </c>
      <c r="J82" s="119">
        <v>1</v>
      </c>
      <c r="K82" s="114" t="s">
        <v>34</v>
      </c>
      <c r="L82" s="124">
        <v>269222.25516856665</v>
      </c>
      <c r="M82" s="121">
        <v>271382.6851833667</v>
      </c>
      <c r="N82" s="121">
        <f t="shared" si="4"/>
        <v>2160.4300148000475</v>
      </c>
      <c r="O82" s="125">
        <f t="shared" si="5"/>
        <v>8.0247081113236692E-3</v>
      </c>
      <c r="Q82" s="124">
        <v>651583.09766856662</v>
      </c>
      <c r="R82" s="121">
        <v>653743.52768336667</v>
      </c>
      <c r="S82" s="121">
        <f t="shared" si="6"/>
        <v>2160.4300148000475</v>
      </c>
      <c r="T82" s="125">
        <f t="shared" si="7"/>
        <v>3.3156630712648854E-3</v>
      </c>
    </row>
    <row r="83" spans="1:20" s="114" customFormat="1" ht="13" x14ac:dyDescent="0.3">
      <c r="A83" s="114">
        <v>77</v>
      </c>
      <c r="B83" s="123" t="s">
        <v>38</v>
      </c>
      <c r="C83" s="116">
        <v>8.0802000000000014</v>
      </c>
      <c r="D83" s="117">
        <v>3271.8278599999999</v>
      </c>
      <c r="E83" s="118">
        <v>0.44805222054969812</v>
      </c>
      <c r="F83" s="119">
        <v>1</v>
      </c>
      <c r="G83" s="118">
        <v>0.18952912924068921</v>
      </c>
      <c r="H83" s="116">
        <v>8.9800000000000022</v>
      </c>
      <c r="I83" s="114">
        <v>0</v>
      </c>
      <c r="J83" s="119">
        <v>1</v>
      </c>
      <c r="K83" s="114" t="s">
        <v>34</v>
      </c>
      <c r="L83" s="124">
        <v>141027.9886835333</v>
      </c>
      <c r="M83" s="121">
        <v>142439.39967193329</v>
      </c>
      <c r="N83" s="121">
        <f t="shared" si="4"/>
        <v>1411.4109883999918</v>
      </c>
      <c r="O83" s="125">
        <f t="shared" si="5"/>
        <v>1.0008020404851671E-2</v>
      </c>
      <c r="Q83" s="124">
        <v>324311.43201686663</v>
      </c>
      <c r="R83" s="121">
        <v>325722.84300526662</v>
      </c>
      <c r="S83" s="121">
        <f t="shared" si="6"/>
        <v>1411.4109883999918</v>
      </c>
      <c r="T83" s="125">
        <f t="shared" si="7"/>
        <v>4.3520235460789668E-3</v>
      </c>
    </row>
    <row r="84" spans="1:20" s="114" customFormat="1" ht="13" x14ac:dyDescent="0.3">
      <c r="A84" s="114">
        <v>78</v>
      </c>
      <c r="B84" s="123" t="s">
        <v>38</v>
      </c>
      <c r="C84" s="116">
        <v>0.90326499999999976</v>
      </c>
      <c r="D84" s="117">
        <v>411.11903000000007</v>
      </c>
      <c r="E84" s="118">
        <v>0.56776428887879837</v>
      </c>
      <c r="F84" s="119">
        <v>1</v>
      </c>
      <c r="G84" s="118">
        <v>0.27322040584855889</v>
      </c>
      <c r="H84" s="116">
        <v>0.79999999999999993</v>
      </c>
      <c r="I84" s="114">
        <v>0</v>
      </c>
      <c r="J84" s="119">
        <v>1</v>
      </c>
      <c r="K84" s="114" t="s">
        <v>34</v>
      </c>
      <c r="L84" s="124">
        <v>28624.439237100003</v>
      </c>
      <c r="M84" s="121">
        <v>28979.226135300003</v>
      </c>
      <c r="N84" s="121">
        <f t="shared" si="4"/>
        <v>354.7868982</v>
      </c>
      <c r="O84" s="125">
        <f t="shared" si="5"/>
        <v>1.2394544929291134E-2</v>
      </c>
      <c r="Q84" s="124">
        <v>52291.099237100003</v>
      </c>
      <c r="R84" s="121">
        <v>52645.886135300003</v>
      </c>
      <c r="S84" s="121">
        <f t="shared" si="6"/>
        <v>354.7868982</v>
      </c>
      <c r="T84" s="125">
        <f t="shared" si="7"/>
        <v>6.7848429919461764E-3</v>
      </c>
    </row>
    <row r="85" spans="1:20" s="114" customFormat="1" ht="13" x14ac:dyDescent="0.3">
      <c r="A85" s="114">
        <v>79</v>
      </c>
      <c r="B85" s="123" t="s">
        <v>38</v>
      </c>
      <c r="C85" s="116">
        <v>20.943000000000005</v>
      </c>
      <c r="D85" s="117">
        <v>4374.4066199999997</v>
      </c>
      <c r="E85" s="118">
        <v>0.76467212774312421</v>
      </c>
      <c r="F85" s="119">
        <v>1</v>
      </c>
      <c r="G85" s="118">
        <v>9.622634983224343E-2</v>
      </c>
      <c r="H85" s="116">
        <v>23.270000000000007</v>
      </c>
      <c r="I85" s="114">
        <v>0</v>
      </c>
      <c r="J85" s="119">
        <v>1</v>
      </c>
      <c r="K85" s="114" t="s">
        <v>34</v>
      </c>
      <c r="L85" s="124">
        <v>229467.0679434</v>
      </c>
      <c r="M85" s="121">
        <v>225984.89821620003</v>
      </c>
      <c r="N85" s="121">
        <f t="shared" si="4"/>
        <v>-3482.1697271999728</v>
      </c>
      <c r="O85" s="125">
        <f t="shared" si="5"/>
        <v>-1.5175030379779287E-2</v>
      </c>
      <c r="Q85" s="124">
        <v>473421.07044340007</v>
      </c>
      <c r="R85" s="121">
        <v>469938.90071620006</v>
      </c>
      <c r="S85" s="121">
        <f t="shared" si="6"/>
        <v>-3482.1697272000019</v>
      </c>
      <c r="T85" s="125">
        <f t="shared" si="7"/>
        <v>-7.355333221520214E-3</v>
      </c>
    </row>
    <row r="86" spans="1:20" s="114" customFormat="1" ht="13" x14ac:dyDescent="0.3">
      <c r="A86" s="114">
        <v>80</v>
      </c>
      <c r="B86" s="123" t="s">
        <v>38</v>
      </c>
      <c r="C86" s="116">
        <v>8.9769600000000018</v>
      </c>
      <c r="D86" s="117">
        <v>1813.9158</v>
      </c>
      <c r="E86" s="118">
        <v>0.53655683483268601</v>
      </c>
      <c r="F86" s="119">
        <v>1</v>
      </c>
      <c r="G86" s="118">
        <v>0.11025305109287753</v>
      </c>
      <c r="H86" s="116">
        <v>9.9700000000000006</v>
      </c>
      <c r="I86" s="114">
        <v>0</v>
      </c>
      <c r="J86" s="119">
        <v>1</v>
      </c>
      <c r="K86" s="114" t="s">
        <v>34</v>
      </c>
      <c r="L86" s="124">
        <v>119854.89223266668</v>
      </c>
      <c r="M86" s="121">
        <v>116086.99547466665</v>
      </c>
      <c r="N86" s="121">
        <f t="shared" si="4"/>
        <v>-3767.8967580000317</v>
      </c>
      <c r="O86" s="125">
        <f t="shared" si="5"/>
        <v>-3.1437154444106073E-2</v>
      </c>
      <c r="Q86" s="124">
        <v>228348.24056599999</v>
      </c>
      <c r="R86" s="121">
        <v>224580.34380799998</v>
      </c>
      <c r="S86" s="121">
        <f t="shared" si="6"/>
        <v>-3767.8967580000171</v>
      </c>
      <c r="T86" s="125">
        <f t="shared" si="7"/>
        <v>-1.6500660345184371E-2</v>
      </c>
    </row>
    <row r="87" spans="1:20" s="114" customFormat="1" ht="13" x14ac:dyDescent="0.3">
      <c r="A87" s="114">
        <v>81</v>
      </c>
      <c r="B87" s="123" t="s">
        <v>38</v>
      </c>
      <c r="C87" s="116">
        <v>5.2380000000000004</v>
      </c>
      <c r="D87" s="117">
        <v>1203.0316350000001</v>
      </c>
      <c r="E87" s="118">
        <v>0.4398295491437918</v>
      </c>
      <c r="F87" s="119">
        <v>1</v>
      </c>
      <c r="G87" s="118">
        <v>0.4649597954446052</v>
      </c>
      <c r="H87" s="116">
        <v>5.82</v>
      </c>
      <c r="I87" s="114">
        <v>0</v>
      </c>
      <c r="J87" s="119">
        <v>1</v>
      </c>
      <c r="K87" s="114" t="s">
        <v>34</v>
      </c>
      <c r="L87" s="124">
        <v>78971.027077783336</v>
      </c>
      <c r="M87" s="121">
        <v>77557.298527183346</v>
      </c>
      <c r="N87" s="121">
        <f t="shared" si="4"/>
        <v>-1413.7285505999898</v>
      </c>
      <c r="O87" s="125">
        <f t="shared" si="5"/>
        <v>-1.7901863543037414E-2</v>
      </c>
      <c r="Q87" s="124">
        <v>149548.90874445002</v>
      </c>
      <c r="R87" s="121">
        <v>148135.18019385001</v>
      </c>
      <c r="S87" s="121">
        <f t="shared" si="6"/>
        <v>-1413.7285506000044</v>
      </c>
      <c r="T87" s="125">
        <f t="shared" si="7"/>
        <v>-9.4532856339045006E-3</v>
      </c>
    </row>
    <row r="88" spans="1:20" s="114" customFormat="1" ht="13" x14ac:dyDescent="0.3">
      <c r="A88" s="114">
        <v>82</v>
      </c>
      <c r="B88" s="123" t="s">
        <v>38</v>
      </c>
      <c r="C88" s="116">
        <v>1.8786349999999998</v>
      </c>
      <c r="D88" s="117">
        <v>123.22740999999998</v>
      </c>
      <c r="E88" s="118">
        <v>8.3513749323634867E-2</v>
      </c>
      <c r="F88" s="119">
        <v>1</v>
      </c>
      <c r="G88" s="118">
        <v>0.42310179198226494</v>
      </c>
      <c r="H88" s="116">
        <v>1.9800000000000002</v>
      </c>
      <c r="I88" s="114">
        <v>0</v>
      </c>
      <c r="J88" s="119">
        <v>1</v>
      </c>
      <c r="K88" s="114" t="s">
        <v>34</v>
      </c>
      <c r="L88" s="124">
        <v>33662.701413700001</v>
      </c>
      <c r="M88" s="121">
        <v>31349.148969100002</v>
      </c>
      <c r="N88" s="121">
        <f t="shared" si="4"/>
        <v>-2313.5524445999981</v>
      </c>
      <c r="O88" s="125">
        <f t="shared" si="5"/>
        <v>-6.8727474250133466E-2</v>
      </c>
      <c r="Q88" s="124">
        <v>42961.458080366669</v>
      </c>
      <c r="R88" s="121">
        <v>40647.90563576667</v>
      </c>
      <c r="S88" s="121">
        <f t="shared" si="6"/>
        <v>-2313.5524445999981</v>
      </c>
      <c r="T88" s="125">
        <f t="shared" si="7"/>
        <v>-5.3851813880993221E-2</v>
      </c>
    </row>
    <row r="89" spans="1:20" s="114" customFormat="1" ht="13" x14ac:dyDescent="0.3">
      <c r="A89" s="114">
        <v>83</v>
      </c>
      <c r="B89" s="123" t="s">
        <v>38</v>
      </c>
      <c r="C89" s="116">
        <v>31.162499999999998</v>
      </c>
      <c r="D89" s="117">
        <v>10773.296820000001</v>
      </c>
      <c r="E89" s="118">
        <v>0.69965661074867402</v>
      </c>
      <c r="F89" s="119">
        <v>1</v>
      </c>
      <c r="G89" s="118">
        <v>0.25687847008019715</v>
      </c>
      <c r="H89" s="116">
        <v>34.625</v>
      </c>
      <c r="I89" s="114">
        <v>0</v>
      </c>
      <c r="J89" s="119">
        <v>1</v>
      </c>
      <c r="K89" s="114" t="s">
        <v>34</v>
      </c>
      <c r="L89" s="124">
        <v>398239.7596840667</v>
      </c>
      <c r="M89" s="121">
        <v>407004.95194486668</v>
      </c>
      <c r="N89" s="121">
        <f t="shared" si="4"/>
        <v>8765.1922607999877</v>
      </c>
      <c r="O89" s="125">
        <f t="shared" si="5"/>
        <v>2.2009837158785021E-2</v>
      </c>
      <c r="Q89" s="124">
        <v>998289.10135073354</v>
      </c>
      <c r="R89" s="121">
        <v>1007054.2936115335</v>
      </c>
      <c r="S89" s="121">
        <f t="shared" si="6"/>
        <v>8765.1922607999295</v>
      </c>
      <c r="T89" s="125">
        <f t="shared" si="7"/>
        <v>8.7802143176162091E-3</v>
      </c>
    </row>
    <row r="90" spans="1:20" s="114" customFormat="1" ht="13" x14ac:dyDescent="0.3">
      <c r="A90" s="114">
        <v>84</v>
      </c>
      <c r="B90" s="123" t="s">
        <v>38</v>
      </c>
      <c r="C90" s="116">
        <v>17.255129999999998</v>
      </c>
      <c r="D90" s="117">
        <v>8216.3561399999999</v>
      </c>
      <c r="E90" s="118">
        <v>0.63649579168711801</v>
      </c>
      <c r="F90" s="119">
        <v>1</v>
      </c>
      <c r="G90" s="118">
        <v>3.721369539551389E-2</v>
      </c>
      <c r="H90" s="116">
        <v>15.889999999999995</v>
      </c>
      <c r="I90" s="114">
        <v>0</v>
      </c>
      <c r="J90" s="119">
        <v>1</v>
      </c>
      <c r="K90" s="114" t="s">
        <v>34</v>
      </c>
      <c r="L90" s="124">
        <v>323615.29138313333</v>
      </c>
      <c r="M90" s="121">
        <v>318753.24657473335</v>
      </c>
      <c r="N90" s="121">
        <f t="shared" si="4"/>
        <v>-4862.04480839998</v>
      </c>
      <c r="O90" s="125">
        <f t="shared" si="5"/>
        <v>-1.5024150396662583E-2</v>
      </c>
      <c r="Q90" s="124">
        <v>809060.5172164666</v>
      </c>
      <c r="R90" s="121">
        <v>804198.47240806674</v>
      </c>
      <c r="S90" s="121">
        <f t="shared" si="6"/>
        <v>-4862.0448083998635</v>
      </c>
      <c r="T90" s="125">
        <f t="shared" si="7"/>
        <v>-6.0094945989052741E-3</v>
      </c>
    </row>
    <row r="91" spans="1:20" s="114" customFormat="1" ht="13" x14ac:dyDescent="0.3">
      <c r="A91" s="114">
        <v>85</v>
      </c>
      <c r="B91" s="123" t="s">
        <v>38</v>
      </c>
      <c r="C91" s="116">
        <v>28.768255000000007</v>
      </c>
      <c r="D91" s="117">
        <v>13907.62796</v>
      </c>
      <c r="E91" s="118">
        <v>0.61997374357899004</v>
      </c>
      <c r="F91" s="119">
        <v>1</v>
      </c>
      <c r="G91" s="118">
        <v>3.4859258241929814E-2</v>
      </c>
      <c r="H91" s="116">
        <v>19</v>
      </c>
      <c r="I91" s="114">
        <v>0</v>
      </c>
      <c r="J91" s="119">
        <v>1</v>
      </c>
      <c r="K91" s="114" t="s">
        <v>34</v>
      </c>
      <c r="L91" s="124">
        <v>515598.0027538666</v>
      </c>
      <c r="M91" s="121">
        <v>508121.61583126662</v>
      </c>
      <c r="N91" s="121">
        <f t="shared" si="4"/>
        <v>-7476.3869225999806</v>
      </c>
      <c r="O91" s="125">
        <f t="shared" si="5"/>
        <v>-1.4500418703462314E-2</v>
      </c>
      <c r="Q91" s="124">
        <v>1336495.8752538664</v>
      </c>
      <c r="R91" s="121">
        <v>1329019.4883312667</v>
      </c>
      <c r="S91" s="121">
        <f t="shared" si="6"/>
        <v>-7476.3869225997478</v>
      </c>
      <c r="T91" s="125">
        <f t="shared" si="7"/>
        <v>-5.5940216958616602E-3</v>
      </c>
    </row>
    <row r="92" spans="1:20" s="114" customFormat="1" ht="13" x14ac:dyDescent="0.3">
      <c r="A92" s="114">
        <v>86</v>
      </c>
      <c r="B92" s="123" t="s">
        <v>38</v>
      </c>
      <c r="C92" s="116">
        <v>15.432799999999995</v>
      </c>
      <c r="D92" s="117">
        <v>6272.0826200000001</v>
      </c>
      <c r="E92" s="118">
        <v>0.58703198106607191</v>
      </c>
      <c r="F92" s="119">
        <v>1</v>
      </c>
      <c r="G92" s="118">
        <v>0.25113592358332237</v>
      </c>
      <c r="H92" s="116">
        <v>14</v>
      </c>
      <c r="I92" s="114">
        <v>0</v>
      </c>
      <c r="J92" s="119">
        <v>1</v>
      </c>
      <c r="K92" s="114" t="s">
        <v>34</v>
      </c>
      <c r="L92" s="124">
        <v>245308.5496900666</v>
      </c>
      <c r="M92" s="121">
        <v>248419.94005286662</v>
      </c>
      <c r="N92" s="121">
        <f t="shared" si="4"/>
        <v>3111.3903628000116</v>
      </c>
      <c r="O92" s="125">
        <f t="shared" si="5"/>
        <v>1.2683578973219957E-2</v>
      </c>
      <c r="Q92" s="124">
        <v>607589.74552339991</v>
      </c>
      <c r="R92" s="121">
        <v>610701.13588620001</v>
      </c>
      <c r="S92" s="121">
        <f t="shared" si="6"/>
        <v>3111.390362800099</v>
      </c>
      <c r="T92" s="125">
        <f t="shared" si="7"/>
        <v>5.1208737239629249E-3</v>
      </c>
    </row>
    <row r="93" spans="1:20" s="114" customFormat="1" ht="13" x14ac:dyDescent="0.3">
      <c r="A93" s="114">
        <v>87</v>
      </c>
      <c r="B93" s="123" t="s">
        <v>38</v>
      </c>
      <c r="C93" s="116">
        <v>18</v>
      </c>
      <c r="D93" s="117">
        <v>6590.3361532500012</v>
      </c>
      <c r="E93" s="118">
        <v>0.67673800904334158</v>
      </c>
      <c r="F93" s="119">
        <v>1</v>
      </c>
      <c r="G93" s="118">
        <v>0.19454335051556049</v>
      </c>
      <c r="H93" s="116">
        <v>20</v>
      </c>
      <c r="I93" s="114">
        <v>0</v>
      </c>
      <c r="J93" s="119">
        <v>1</v>
      </c>
      <c r="K93" s="114" t="s">
        <v>34</v>
      </c>
      <c r="L93" s="124">
        <v>261058.25768249421</v>
      </c>
      <c r="M93" s="121">
        <v>264292.55191592412</v>
      </c>
      <c r="N93" s="121">
        <f t="shared" si="4"/>
        <v>3234.294233429915</v>
      </c>
      <c r="O93" s="125">
        <f t="shared" si="5"/>
        <v>1.2389166549037293E-2</v>
      </c>
      <c r="Q93" s="124">
        <v>619399.11601582752</v>
      </c>
      <c r="R93" s="121">
        <v>622633.41024925746</v>
      </c>
      <c r="S93" s="121">
        <f t="shared" si="6"/>
        <v>3234.2942334299441</v>
      </c>
      <c r="T93" s="125">
        <f t="shared" si="7"/>
        <v>5.2216642707434832E-3</v>
      </c>
    </row>
    <row r="94" spans="1:20" s="114" customFormat="1" ht="13" x14ac:dyDescent="0.3">
      <c r="A94" s="114">
        <v>88</v>
      </c>
      <c r="B94" s="123" t="s">
        <v>38</v>
      </c>
      <c r="C94" s="116">
        <v>27.363699999999998</v>
      </c>
      <c r="D94" s="117">
        <v>10499.1675</v>
      </c>
      <c r="E94" s="118">
        <v>0.60232737443197748</v>
      </c>
      <c r="F94" s="119">
        <v>1</v>
      </c>
      <c r="G94" s="118">
        <v>3.697208991865697E-2</v>
      </c>
      <c r="H94" s="116">
        <v>16</v>
      </c>
      <c r="I94" s="114">
        <v>0</v>
      </c>
      <c r="J94" s="119">
        <v>1</v>
      </c>
      <c r="K94" s="114" t="s">
        <v>34</v>
      </c>
      <c r="L94" s="124">
        <v>445613.86959833343</v>
      </c>
      <c r="M94" s="121">
        <v>428798.9667483333</v>
      </c>
      <c r="N94" s="121">
        <f t="shared" si="4"/>
        <v>-16814.90285000013</v>
      </c>
      <c r="O94" s="125">
        <f t="shared" si="5"/>
        <v>-3.7734244818628991E-2</v>
      </c>
      <c r="Q94" s="124">
        <v>1075609.8495983335</v>
      </c>
      <c r="R94" s="121">
        <v>1058794.9467483333</v>
      </c>
      <c r="S94" s="121">
        <f t="shared" si="6"/>
        <v>-16814.902850000188</v>
      </c>
      <c r="T94" s="125">
        <f t="shared" si="7"/>
        <v>-1.563290151747811E-2</v>
      </c>
    </row>
    <row r="95" spans="1:20" s="114" customFormat="1" ht="13" x14ac:dyDescent="0.3">
      <c r="A95" s="114">
        <v>89</v>
      </c>
      <c r="B95" s="123" t="s">
        <v>38</v>
      </c>
      <c r="C95" s="116">
        <v>9.2558399999999992</v>
      </c>
      <c r="D95" s="117">
        <v>5630.9873600000001</v>
      </c>
      <c r="E95" s="118">
        <v>0.7928838270373344</v>
      </c>
      <c r="F95" s="119">
        <v>1</v>
      </c>
      <c r="G95" s="118">
        <v>0.16839920435873035</v>
      </c>
      <c r="H95" s="116">
        <v>10</v>
      </c>
      <c r="I95" s="114">
        <v>0</v>
      </c>
      <c r="J95" s="119">
        <v>1</v>
      </c>
      <c r="K95" s="114" t="s">
        <v>34</v>
      </c>
      <c r="L95" s="124">
        <v>188201.70616186666</v>
      </c>
      <c r="M95" s="121">
        <v>196700.42989026665</v>
      </c>
      <c r="N95" s="121">
        <f t="shared" si="4"/>
        <v>8498.7237283999857</v>
      </c>
      <c r="O95" s="125">
        <f t="shared" si="5"/>
        <v>4.5157527536389533E-2</v>
      </c>
      <c r="Q95" s="124">
        <v>486300.21782853332</v>
      </c>
      <c r="R95" s="121">
        <v>494798.94155693334</v>
      </c>
      <c r="S95" s="121">
        <f t="shared" si="6"/>
        <v>8498.7237284000148</v>
      </c>
      <c r="T95" s="125">
        <f t="shared" si="7"/>
        <v>1.7476290194458882E-2</v>
      </c>
    </row>
    <row r="96" spans="1:20" s="114" customFormat="1" ht="13" x14ac:dyDescent="0.3">
      <c r="A96" s="114">
        <v>90</v>
      </c>
      <c r="B96" s="123" t="s">
        <v>38</v>
      </c>
      <c r="C96" s="116">
        <v>34.237939999999988</v>
      </c>
      <c r="D96" s="117">
        <v>17492.5278</v>
      </c>
      <c r="E96" s="118">
        <v>0.6620725922752676</v>
      </c>
      <c r="F96" s="119">
        <v>1</v>
      </c>
      <c r="G96" s="118">
        <v>0.11297585542882527</v>
      </c>
      <c r="H96" s="116">
        <v>35.980000000000004</v>
      </c>
      <c r="I96" s="114">
        <v>0</v>
      </c>
      <c r="J96" s="119">
        <v>1</v>
      </c>
      <c r="K96" s="114" t="s">
        <v>34</v>
      </c>
      <c r="L96" s="124">
        <v>603462.36199933337</v>
      </c>
      <c r="M96" s="121">
        <v>605496.80609133339</v>
      </c>
      <c r="N96" s="121">
        <f t="shared" si="4"/>
        <v>2034.4440920000197</v>
      </c>
      <c r="O96" s="125">
        <f t="shared" si="5"/>
        <v>3.3712858002605092E-3</v>
      </c>
      <c r="Q96" s="124">
        <v>1625565.3869993333</v>
      </c>
      <c r="R96" s="121">
        <v>1627599.8310913334</v>
      </c>
      <c r="S96" s="121">
        <f t="shared" si="6"/>
        <v>2034.4440920001362</v>
      </c>
      <c r="T96" s="125">
        <f t="shared" si="7"/>
        <v>1.2515301496149355E-3</v>
      </c>
    </row>
    <row r="97" spans="1:20" s="114" customFormat="1" ht="13" x14ac:dyDescent="0.3">
      <c r="A97" s="114">
        <v>91</v>
      </c>
      <c r="B97" s="123" t="s">
        <v>38</v>
      </c>
      <c r="C97" s="116">
        <v>11.943836666666668</v>
      </c>
      <c r="D97" s="117">
        <v>88.292959999999994</v>
      </c>
      <c r="E97" s="118">
        <v>9.1801816369417172E-3</v>
      </c>
      <c r="F97" s="119">
        <v>0.26316000000000001</v>
      </c>
      <c r="G97" s="118">
        <v>1</v>
      </c>
      <c r="H97" s="116">
        <v>10</v>
      </c>
      <c r="I97" s="114">
        <v>28</v>
      </c>
      <c r="J97" s="119">
        <v>1</v>
      </c>
      <c r="K97" s="114" t="s">
        <v>35</v>
      </c>
      <c r="L97" s="124">
        <v>66870.851393866673</v>
      </c>
      <c r="M97" s="121">
        <v>59960.044672933342</v>
      </c>
      <c r="N97" s="121">
        <f t="shared" si="4"/>
        <v>-6910.8067209333312</v>
      </c>
      <c r="O97" s="125">
        <f t="shared" si="5"/>
        <v>-0.10334557698733268</v>
      </c>
      <c r="Q97" s="124">
        <v>74343.954727200005</v>
      </c>
      <c r="R97" s="121">
        <v>67433.148006266681</v>
      </c>
      <c r="S97" s="121">
        <f t="shared" si="6"/>
        <v>-6910.806720933324</v>
      </c>
      <c r="T97" s="125">
        <f t="shared" si="7"/>
        <v>-9.2957211467859777E-2</v>
      </c>
    </row>
    <row r="98" spans="1:20" s="114" customFormat="1" ht="13" x14ac:dyDescent="0.3">
      <c r="A98" s="114">
        <v>92</v>
      </c>
      <c r="B98" s="123" t="s">
        <v>38</v>
      </c>
      <c r="C98" s="116">
        <v>2.1072399999999996</v>
      </c>
      <c r="D98" s="117">
        <v>640.33339250000006</v>
      </c>
      <c r="E98" s="118">
        <v>0.34389075665769581</v>
      </c>
      <c r="F98" s="119">
        <v>1</v>
      </c>
      <c r="G98" s="118">
        <v>0.47882431529726133</v>
      </c>
      <c r="H98" s="116">
        <v>2.11</v>
      </c>
      <c r="I98" s="114">
        <v>0</v>
      </c>
      <c r="J98" s="119">
        <v>1</v>
      </c>
      <c r="K98" s="114" t="s">
        <v>34</v>
      </c>
      <c r="L98" s="124">
        <v>42730.117985808334</v>
      </c>
      <c r="M98" s="121">
        <v>42588.301328508336</v>
      </c>
      <c r="N98" s="121">
        <f t="shared" si="4"/>
        <v>-141.81665729999804</v>
      </c>
      <c r="O98" s="125">
        <f t="shared" si="5"/>
        <v>-3.3188922470819915E-3</v>
      </c>
      <c r="Q98" s="124">
        <v>77263.848819141669</v>
      </c>
      <c r="R98" s="121">
        <v>77122.032161841664</v>
      </c>
      <c r="S98" s="121">
        <f t="shared" si="6"/>
        <v>-141.81665730000532</v>
      </c>
      <c r="T98" s="125">
        <f t="shared" si="7"/>
        <v>-1.8354852815055606E-3</v>
      </c>
    </row>
    <row r="99" spans="1:20" s="114" customFormat="1" ht="13" x14ac:dyDescent="0.3">
      <c r="A99" s="114">
        <v>93</v>
      </c>
      <c r="B99" s="123" t="s">
        <v>38</v>
      </c>
      <c r="C99" s="116">
        <v>15.098726666666666</v>
      </c>
      <c r="D99" s="117">
        <v>7650.3036299999994</v>
      </c>
      <c r="E99" s="118">
        <v>0.65407604268407782</v>
      </c>
      <c r="F99" s="119">
        <v>1</v>
      </c>
      <c r="G99" s="118">
        <v>0.13082111420643816</v>
      </c>
      <c r="H99" s="116">
        <v>12.299999999999999</v>
      </c>
      <c r="I99" s="114">
        <v>0</v>
      </c>
      <c r="J99" s="119">
        <v>1</v>
      </c>
      <c r="K99" s="114" t="s">
        <v>34</v>
      </c>
      <c r="L99" s="124">
        <v>285384.57440076669</v>
      </c>
      <c r="M99" s="121">
        <v>286477.84134463337</v>
      </c>
      <c r="N99" s="121">
        <f t="shared" si="4"/>
        <v>1093.266943866678</v>
      </c>
      <c r="O99" s="125">
        <f t="shared" si="5"/>
        <v>3.8308550704334809E-3</v>
      </c>
      <c r="Q99" s="124">
        <v>731012.14690076676</v>
      </c>
      <c r="R99" s="121">
        <v>732105.41384463338</v>
      </c>
      <c r="S99" s="121">
        <f t="shared" si="6"/>
        <v>1093.2669438666198</v>
      </c>
      <c r="T99" s="125">
        <f t="shared" si="7"/>
        <v>1.4955523632564595E-3</v>
      </c>
    </row>
    <row r="100" spans="1:20" s="114" customFormat="1" ht="13" x14ac:dyDescent="0.3">
      <c r="A100" s="114">
        <v>94</v>
      </c>
      <c r="B100" s="123" t="s">
        <v>38</v>
      </c>
      <c r="C100" s="116">
        <v>21.390624999999996</v>
      </c>
      <c r="D100" s="117">
        <v>10899.641600000001</v>
      </c>
      <c r="E100" s="118">
        <v>0.64189606077224182</v>
      </c>
      <c r="F100" s="119">
        <v>1</v>
      </c>
      <c r="G100" s="118">
        <v>0.16939862565079855</v>
      </c>
      <c r="H100" s="116">
        <v>16.800000000000004</v>
      </c>
      <c r="I100" s="114">
        <v>0</v>
      </c>
      <c r="J100" s="119">
        <v>1</v>
      </c>
      <c r="K100" s="114" t="s">
        <v>34</v>
      </c>
      <c r="L100" s="124">
        <v>364159.21996866661</v>
      </c>
      <c r="M100" s="121">
        <v>375840.32354766666</v>
      </c>
      <c r="N100" s="121">
        <f t="shared" si="4"/>
        <v>11681.103579000046</v>
      </c>
      <c r="O100" s="125">
        <f t="shared" si="5"/>
        <v>3.2076912895422846E-2</v>
      </c>
      <c r="Q100" s="124">
        <v>974983.31996866665</v>
      </c>
      <c r="R100" s="121">
        <v>986664.42354766664</v>
      </c>
      <c r="S100" s="121">
        <f t="shared" si="6"/>
        <v>11681.103578999988</v>
      </c>
      <c r="T100" s="125">
        <f t="shared" si="7"/>
        <v>1.1980824020020556E-2</v>
      </c>
    </row>
    <row r="101" spans="1:20" s="114" customFormat="1" ht="13" x14ac:dyDescent="0.3">
      <c r="A101" s="114">
        <v>95</v>
      </c>
      <c r="B101" s="123" t="s">
        <v>38</v>
      </c>
      <c r="C101" s="116">
        <v>11.700000000000001</v>
      </c>
      <c r="D101" s="117">
        <v>4138.2581600000003</v>
      </c>
      <c r="E101" s="118">
        <v>0.66618329696437706</v>
      </c>
      <c r="F101" s="119">
        <v>1</v>
      </c>
      <c r="G101" s="118">
        <v>0.10982129955204467</v>
      </c>
      <c r="H101" s="116">
        <v>13</v>
      </c>
      <c r="I101" s="114">
        <v>0</v>
      </c>
      <c r="J101" s="119">
        <v>1</v>
      </c>
      <c r="K101" s="114" t="s">
        <v>34</v>
      </c>
      <c r="L101" s="124">
        <v>176514.28907786662</v>
      </c>
      <c r="M101" s="121">
        <v>178499.78259826664</v>
      </c>
      <c r="N101" s="121">
        <f t="shared" si="4"/>
        <v>1985.4935204000212</v>
      </c>
      <c r="O101" s="125">
        <f t="shared" si="5"/>
        <v>1.1248344430201628E-2</v>
      </c>
      <c r="Q101" s="124">
        <v>408280.22991119989</v>
      </c>
      <c r="R101" s="121">
        <v>410265.72343159991</v>
      </c>
      <c r="S101" s="121">
        <f t="shared" si="6"/>
        <v>1985.4935204000212</v>
      </c>
      <c r="T101" s="125">
        <f t="shared" si="7"/>
        <v>4.8630655489536245E-3</v>
      </c>
    </row>
    <row r="102" spans="1:20" s="114" customFormat="1" ht="13" x14ac:dyDescent="0.3">
      <c r="A102" s="114">
        <v>96</v>
      </c>
      <c r="B102" s="123" t="s">
        <v>38</v>
      </c>
      <c r="C102" s="116">
        <v>45</v>
      </c>
      <c r="D102" s="117">
        <v>18445.135919999997</v>
      </c>
      <c r="E102" s="118">
        <v>0.5997246118690247</v>
      </c>
      <c r="F102" s="119">
        <v>1</v>
      </c>
      <c r="G102" s="118">
        <v>0.24169892768945578</v>
      </c>
      <c r="H102" s="116">
        <v>50</v>
      </c>
      <c r="I102" s="114">
        <v>0</v>
      </c>
      <c r="J102" s="119">
        <v>1</v>
      </c>
      <c r="K102" s="114" t="s">
        <v>34</v>
      </c>
      <c r="L102" s="124">
        <v>642514.53162773338</v>
      </c>
      <c r="M102" s="121">
        <v>649823.51089253335</v>
      </c>
      <c r="N102" s="121">
        <f t="shared" si="4"/>
        <v>7308.9792647999711</v>
      </c>
      <c r="O102" s="125">
        <f t="shared" si="5"/>
        <v>1.1375585928435813E-2</v>
      </c>
      <c r="Q102" s="124">
        <v>1682650.5607944001</v>
      </c>
      <c r="R102" s="121">
        <v>1689959.5400592</v>
      </c>
      <c r="S102" s="121">
        <f t="shared" si="6"/>
        <v>7308.9792647999711</v>
      </c>
      <c r="T102" s="125">
        <f t="shared" si="7"/>
        <v>4.3437297292132429E-3</v>
      </c>
    </row>
    <row r="103" spans="1:20" s="114" customFormat="1" ht="13" x14ac:dyDescent="0.3">
      <c r="A103" s="114">
        <v>97</v>
      </c>
      <c r="B103" s="123" t="s">
        <v>38</v>
      </c>
      <c r="C103" s="116">
        <v>1.9476899999999999</v>
      </c>
      <c r="D103" s="117">
        <v>866.95323999999994</v>
      </c>
      <c r="E103" s="118">
        <v>0.59148496796666661</v>
      </c>
      <c r="F103" s="119">
        <v>1</v>
      </c>
      <c r="G103" s="118">
        <v>0.12454533728879169</v>
      </c>
      <c r="H103" s="116">
        <v>2.1499999999999995</v>
      </c>
      <c r="I103" s="114">
        <v>0</v>
      </c>
      <c r="J103" s="119">
        <v>1</v>
      </c>
      <c r="K103" s="114" t="s">
        <v>34</v>
      </c>
      <c r="L103" s="124">
        <v>46898.516936799999</v>
      </c>
      <c r="M103" s="121">
        <v>47127.275542399992</v>
      </c>
      <c r="N103" s="121">
        <f t="shared" si="4"/>
        <v>228.75860559999273</v>
      </c>
      <c r="O103" s="125">
        <f t="shared" si="5"/>
        <v>4.8777364518427244E-3</v>
      </c>
      <c r="Q103" s="124">
        <v>97117.941936800009</v>
      </c>
      <c r="R103" s="121">
        <v>97346.700542400009</v>
      </c>
      <c r="S103" s="121">
        <f t="shared" si="6"/>
        <v>228.75860560000001</v>
      </c>
      <c r="T103" s="125">
        <f t="shared" si="7"/>
        <v>2.3554721304624208E-3</v>
      </c>
    </row>
    <row r="104" spans="1:20" s="114" customFormat="1" ht="13" x14ac:dyDescent="0.3">
      <c r="A104" s="114">
        <v>98</v>
      </c>
      <c r="B104" s="123" t="s">
        <v>38</v>
      </c>
      <c r="C104" s="116">
        <v>10.323465000000001</v>
      </c>
      <c r="D104" s="117">
        <v>5602.0298400000001</v>
      </c>
      <c r="E104" s="118">
        <v>0.56536983104150873</v>
      </c>
      <c r="F104" s="119">
        <v>1</v>
      </c>
      <c r="G104" s="118">
        <v>0.11382733148661117</v>
      </c>
      <c r="H104" s="116">
        <v>9.379999999999999</v>
      </c>
      <c r="I104" s="114">
        <v>0</v>
      </c>
      <c r="J104" s="119">
        <v>1</v>
      </c>
      <c r="K104" s="114" t="s">
        <v>34</v>
      </c>
      <c r="L104" s="124">
        <v>212336.64338713328</v>
      </c>
      <c r="M104" s="121">
        <v>213364.56662173336</v>
      </c>
      <c r="N104" s="121">
        <f t="shared" si="4"/>
        <v>1027.923234600079</v>
      </c>
      <c r="O104" s="125">
        <f t="shared" si="5"/>
        <v>4.8410072712977946E-3</v>
      </c>
      <c r="Q104" s="124">
        <v>532959.8017204667</v>
      </c>
      <c r="R104" s="121">
        <v>533987.72495506681</v>
      </c>
      <c r="S104" s="121">
        <f t="shared" si="6"/>
        <v>1027.9232346001081</v>
      </c>
      <c r="T104" s="125">
        <f t="shared" si="7"/>
        <v>1.9287068767322266E-3</v>
      </c>
    </row>
    <row r="105" spans="1:20" s="114" customFormat="1" ht="13" x14ac:dyDescent="0.3">
      <c r="A105" s="114">
        <v>99</v>
      </c>
      <c r="B105" s="123" t="s">
        <v>38</v>
      </c>
      <c r="C105" s="116">
        <v>2.2809483333333338</v>
      </c>
      <c r="D105" s="117">
        <v>933.88868000000002</v>
      </c>
      <c r="E105" s="118">
        <v>0.41385208386511241</v>
      </c>
      <c r="F105" s="119">
        <v>1</v>
      </c>
      <c r="G105" s="118">
        <v>0.37977427311458267</v>
      </c>
      <c r="H105" s="116">
        <v>0.90000000000000024</v>
      </c>
      <c r="I105" s="114">
        <v>0</v>
      </c>
      <c r="J105" s="119">
        <v>1</v>
      </c>
      <c r="K105" s="114" t="s">
        <v>34</v>
      </c>
      <c r="L105" s="124">
        <v>49309.026029266679</v>
      </c>
      <c r="M105" s="121">
        <v>50017.30075680001</v>
      </c>
      <c r="N105" s="121">
        <f t="shared" si="4"/>
        <v>708.27472753333132</v>
      </c>
      <c r="O105" s="125">
        <f t="shared" si="5"/>
        <v>1.4363997518688462E-2</v>
      </c>
      <c r="Q105" s="124">
        <v>101240.43936260001</v>
      </c>
      <c r="R105" s="121">
        <v>101948.71409013335</v>
      </c>
      <c r="S105" s="121">
        <f t="shared" si="6"/>
        <v>708.27472753333859</v>
      </c>
      <c r="T105" s="125">
        <f t="shared" si="7"/>
        <v>6.995966552422803E-3</v>
      </c>
    </row>
    <row r="106" spans="1:20" s="114" customFormat="1" ht="13" x14ac:dyDescent="0.3">
      <c r="A106" s="114">
        <v>100</v>
      </c>
      <c r="B106" s="123" t="s">
        <v>38</v>
      </c>
      <c r="C106" s="116">
        <v>24.120000000000005</v>
      </c>
      <c r="D106" s="117">
        <v>40.719237525000004</v>
      </c>
      <c r="E106" s="118">
        <v>3.0581034423958278E-3</v>
      </c>
      <c r="F106" s="119">
        <v>1.2999999999999996E-4</v>
      </c>
      <c r="G106" s="118">
        <v>1</v>
      </c>
      <c r="H106" s="116">
        <v>9.9999999999999992E-2</v>
      </c>
      <c r="I106" s="114">
        <v>378.09999999999997</v>
      </c>
      <c r="J106" s="119">
        <v>1</v>
      </c>
      <c r="K106" s="114" t="s">
        <v>34</v>
      </c>
      <c r="L106" s="124">
        <v>96892.434476876748</v>
      </c>
      <c r="M106" s="121">
        <v>81775.184841587747</v>
      </c>
      <c r="N106" s="121">
        <f t="shared" si="4"/>
        <v>-15117.249635289001</v>
      </c>
      <c r="O106" s="125">
        <f t="shared" si="5"/>
        <v>-0.1560209495912368</v>
      </c>
      <c r="Q106" s="124">
        <v>100784.03697687674</v>
      </c>
      <c r="R106" s="121">
        <v>85666.78734158774</v>
      </c>
      <c r="S106" s="121">
        <f t="shared" si="6"/>
        <v>-15117.249635289001</v>
      </c>
      <c r="T106" s="125">
        <f t="shared" si="7"/>
        <v>-0.14999646857525076</v>
      </c>
    </row>
    <row r="107" spans="1:20" s="114" customFormat="1" ht="13" x14ac:dyDescent="0.3">
      <c r="A107" s="114">
        <v>101</v>
      </c>
      <c r="B107" s="123" t="s">
        <v>38</v>
      </c>
      <c r="C107" s="116">
        <v>14.357744999999996</v>
      </c>
      <c r="D107" s="117">
        <v>6779.8823400000001</v>
      </c>
      <c r="E107" s="118">
        <v>0.59520669622314248</v>
      </c>
      <c r="F107" s="119">
        <v>1</v>
      </c>
      <c r="G107" s="118">
        <v>0.34280987030546728</v>
      </c>
      <c r="H107" s="116">
        <v>15</v>
      </c>
      <c r="I107" s="114">
        <v>0</v>
      </c>
      <c r="J107" s="119">
        <v>1</v>
      </c>
      <c r="K107" s="114" t="s">
        <v>34</v>
      </c>
      <c r="L107" s="124">
        <v>236560.17987546665</v>
      </c>
      <c r="M107" s="121">
        <v>246439.26108006659</v>
      </c>
      <c r="N107" s="121">
        <f t="shared" si="4"/>
        <v>9879.0812045999337</v>
      </c>
      <c r="O107" s="125">
        <f t="shared" si="5"/>
        <v>4.1761386932494808E-2</v>
      </c>
      <c r="Q107" s="124">
        <v>612887.66404213337</v>
      </c>
      <c r="R107" s="121">
        <v>622766.74524673331</v>
      </c>
      <c r="S107" s="121">
        <f t="shared" si="6"/>
        <v>9879.0812045999337</v>
      </c>
      <c r="T107" s="125">
        <f t="shared" si="7"/>
        <v>1.6118910175879783E-2</v>
      </c>
    </row>
    <row r="108" spans="1:20" s="114" customFormat="1" ht="13" x14ac:dyDescent="0.3">
      <c r="A108" s="114">
        <v>102</v>
      </c>
      <c r="B108" s="123" t="s">
        <v>38</v>
      </c>
      <c r="C108" s="116">
        <v>8.0075333333333329</v>
      </c>
      <c r="D108" s="117">
        <v>483.45901666666663</v>
      </c>
      <c r="E108" s="118">
        <v>3.2750752936007842E-2</v>
      </c>
      <c r="F108" s="119">
        <v>0.15094000000000002</v>
      </c>
      <c r="G108" s="118">
        <v>0.8207603774614084</v>
      </c>
      <c r="H108" s="116">
        <v>8</v>
      </c>
      <c r="I108" s="114">
        <v>45</v>
      </c>
      <c r="J108" s="119">
        <v>1</v>
      </c>
      <c r="K108" s="114" t="s">
        <v>34</v>
      </c>
      <c r="L108" s="124">
        <v>52899.118571166669</v>
      </c>
      <c r="M108" s="121">
        <v>48978.683805166678</v>
      </c>
      <c r="N108" s="121">
        <f t="shared" si="4"/>
        <v>-3920.4347659999912</v>
      </c>
      <c r="O108" s="125">
        <f t="shared" si="5"/>
        <v>-7.4111532893042828E-2</v>
      </c>
      <c r="Q108" s="124">
        <v>78016.569404499998</v>
      </c>
      <c r="R108" s="121">
        <v>74096.134638500007</v>
      </c>
      <c r="S108" s="121">
        <f t="shared" si="6"/>
        <v>-3920.4347659999912</v>
      </c>
      <c r="T108" s="125">
        <f t="shared" si="7"/>
        <v>-5.0251309381130781E-2</v>
      </c>
    </row>
    <row r="109" spans="1:20" s="114" customFormat="1" ht="13" x14ac:dyDescent="0.3">
      <c r="A109" s="114">
        <v>103</v>
      </c>
      <c r="B109" s="123" t="s">
        <v>38</v>
      </c>
      <c r="C109" s="116">
        <v>25.712403333333338</v>
      </c>
      <c r="D109" s="117">
        <v>12291.25434</v>
      </c>
      <c r="E109" s="118">
        <v>0.62347198198935216</v>
      </c>
      <c r="F109" s="119">
        <v>1</v>
      </c>
      <c r="G109" s="118">
        <v>3.634908099570533E-2</v>
      </c>
      <c r="H109" s="116">
        <v>18.900000000000002</v>
      </c>
      <c r="I109" s="114">
        <v>0</v>
      </c>
      <c r="J109" s="119">
        <v>1</v>
      </c>
      <c r="K109" s="114" t="s">
        <v>34</v>
      </c>
      <c r="L109" s="124">
        <v>456532.25002380001</v>
      </c>
      <c r="M109" s="121">
        <v>451818.58666673332</v>
      </c>
      <c r="N109" s="121">
        <f t="shared" si="4"/>
        <v>-4713.6633570666891</v>
      </c>
      <c r="O109" s="125">
        <f t="shared" si="5"/>
        <v>-1.0324929633823143E-2</v>
      </c>
      <c r="Q109" s="124">
        <v>1179475.2066904667</v>
      </c>
      <c r="R109" s="121">
        <v>1174761.5433334</v>
      </c>
      <c r="S109" s="121">
        <f t="shared" si="6"/>
        <v>-4713.6633570666891</v>
      </c>
      <c r="T109" s="125">
        <f t="shared" si="7"/>
        <v>-3.9964073261810496E-3</v>
      </c>
    </row>
    <row r="110" spans="1:20" s="114" customFormat="1" ht="13" x14ac:dyDescent="0.3">
      <c r="A110" s="114">
        <v>104</v>
      </c>
      <c r="B110" s="123" t="s">
        <v>38</v>
      </c>
      <c r="C110" s="116">
        <v>28.830431666666669</v>
      </c>
      <c r="D110" s="117">
        <v>13629.334000000001</v>
      </c>
      <c r="E110" s="118">
        <v>0.60243008923508523</v>
      </c>
      <c r="F110" s="119">
        <v>0.18104999999999996</v>
      </c>
      <c r="G110" s="118">
        <v>0.20294545883834392</v>
      </c>
      <c r="H110" s="116">
        <v>25.5</v>
      </c>
      <c r="I110" s="114">
        <v>0</v>
      </c>
      <c r="J110" s="119">
        <v>2</v>
      </c>
      <c r="K110" s="114" t="s">
        <v>34</v>
      </c>
      <c r="L110" s="124">
        <v>406008.74086666666</v>
      </c>
      <c r="M110" s="121">
        <v>418909.55902833329</v>
      </c>
      <c r="N110" s="121">
        <f t="shared" si="4"/>
        <v>12900.818161666626</v>
      </c>
      <c r="O110" s="125">
        <f t="shared" si="5"/>
        <v>3.1774730105880299E-2</v>
      </c>
      <c r="Q110" s="124">
        <v>1167696.6183666666</v>
      </c>
      <c r="R110" s="121">
        <v>1180597.4365283332</v>
      </c>
      <c r="S110" s="121">
        <f t="shared" si="6"/>
        <v>12900.818161666626</v>
      </c>
      <c r="T110" s="125">
        <f t="shared" si="7"/>
        <v>1.1048090710163948E-2</v>
      </c>
    </row>
    <row r="111" spans="1:20" s="114" customFormat="1" ht="13" x14ac:dyDescent="0.3">
      <c r="A111" s="114">
        <v>105</v>
      </c>
      <c r="B111" s="123" t="s">
        <v>38</v>
      </c>
      <c r="C111" s="116">
        <v>45</v>
      </c>
      <c r="D111" s="117">
        <v>18099.10584</v>
      </c>
      <c r="E111" s="118">
        <v>0.67876553017252095</v>
      </c>
      <c r="F111" s="119">
        <v>1</v>
      </c>
      <c r="G111" s="118">
        <v>0.15774302510636928</v>
      </c>
      <c r="H111" s="116">
        <v>50</v>
      </c>
      <c r="I111" s="114">
        <v>0</v>
      </c>
      <c r="J111" s="119">
        <v>1</v>
      </c>
      <c r="K111" s="114" t="s">
        <v>34</v>
      </c>
      <c r="L111" s="124">
        <v>606907.22856213339</v>
      </c>
      <c r="M111" s="121">
        <v>623720.57110173337</v>
      </c>
      <c r="N111" s="121">
        <f t="shared" si="4"/>
        <v>16813.34253959998</v>
      </c>
      <c r="O111" s="125">
        <f t="shared" si="5"/>
        <v>2.7703315677148305E-2</v>
      </c>
      <c r="Q111" s="124">
        <v>1613370.7527287998</v>
      </c>
      <c r="R111" s="121">
        <v>1630184.0952683999</v>
      </c>
      <c r="S111" s="121">
        <f t="shared" si="6"/>
        <v>16813.342539600097</v>
      </c>
      <c r="T111" s="125">
        <f t="shared" si="7"/>
        <v>1.0421251600825531E-2</v>
      </c>
    </row>
    <row r="112" spans="1:20" s="114" customFormat="1" ht="13" x14ac:dyDescent="0.3">
      <c r="A112" s="114">
        <v>106</v>
      </c>
      <c r="B112" s="123" t="s">
        <v>38</v>
      </c>
      <c r="C112" s="116">
        <v>3.600000000000001</v>
      </c>
      <c r="D112" s="117">
        <v>1960.3531400000002</v>
      </c>
      <c r="E112" s="118">
        <v>0.77984598906757419</v>
      </c>
      <c r="F112" s="119">
        <v>1</v>
      </c>
      <c r="G112" s="118">
        <v>7.5771383934383874E-2</v>
      </c>
      <c r="H112" s="116">
        <v>4</v>
      </c>
      <c r="I112" s="114">
        <v>0</v>
      </c>
      <c r="J112" s="119">
        <v>1</v>
      </c>
      <c r="K112" s="114" t="s">
        <v>34</v>
      </c>
      <c r="L112" s="124">
        <v>80494.048933133323</v>
      </c>
      <c r="M112" s="121">
        <v>82515.834384733331</v>
      </c>
      <c r="N112" s="121">
        <f t="shared" si="4"/>
        <v>2021.7854516000079</v>
      </c>
      <c r="O112" s="125">
        <f t="shared" si="5"/>
        <v>2.5117204046717936E-2</v>
      </c>
      <c r="Q112" s="124">
        <v>190150.88809979998</v>
      </c>
      <c r="R112" s="121">
        <v>192172.67355139999</v>
      </c>
      <c r="S112" s="121">
        <f t="shared" si="6"/>
        <v>2021.7854516000079</v>
      </c>
      <c r="T112" s="125">
        <f t="shared" si="7"/>
        <v>1.063253225795549E-2</v>
      </c>
    </row>
    <row r="113" spans="1:20" s="114" customFormat="1" ht="13" x14ac:dyDescent="0.3">
      <c r="A113" s="114">
        <v>107</v>
      </c>
      <c r="B113" s="123" t="s">
        <v>38</v>
      </c>
      <c r="C113" s="116">
        <v>0.14375206666666671</v>
      </c>
      <c r="D113" s="117">
        <v>59.470619733333336</v>
      </c>
      <c r="E113" s="118">
        <v>0.5140704973852378</v>
      </c>
      <c r="F113" s="119">
        <v>1</v>
      </c>
      <c r="G113" s="118">
        <v>0.19810445209138117</v>
      </c>
      <c r="H113" s="116">
        <v>4.9999999999999996E-2</v>
      </c>
      <c r="I113" s="114">
        <v>0</v>
      </c>
      <c r="J113" s="119">
        <v>1</v>
      </c>
      <c r="K113" s="114" t="s">
        <v>34</v>
      </c>
      <c r="L113" s="124">
        <v>15911.879243114667</v>
      </c>
      <c r="M113" s="121">
        <v>15901.934398930665</v>
      </c>
      <c r="N113" s="121">
        <f t="shared" si="4"/>
        <v>-9.9448441840013402</v>
      </c>
      <c r="O113" s="125">
        <f t="shared" si="5"/>
        <v>-6.2499495075697231E-4</v>
      </c>
      <c r="Q113" s="124">
        <v>19331.201743114667</v>
      </c>
      <c r="R113" s="121">
        <v>19321.256898930667</v>
      </c>
      <c r="S113" s="121">
        <f t="shared" si="6"/>
        <v>-9.9448441839995212</v>
      </c>
      <c r="T113" s="125">
        <f t="shared" si="7"/>
        <v>-5.1444521226113877E-4</v>
      </c>
    </row>
    <row r="114" spans="1:20" s="114" customFormat="1" ht="13" x14ac:dyDescent="0.3">
      <c r="A114" s="114">
        <v>108</v>
      </c>
      <c r="B114" s="123" t="s">
        <v>38</v>
      </c>
      <c r="C114" s="116">
        <v>2.0296083666666669</v>
      </c>
      <c r="D114" s="117">
        <v>981.32119896666654</v>
      </c>
      <c r="E114" s="118">
        <v>0.62103977287116696</v>
      </c>
      <c r="F114" s="119">
        <v>1</v>
      </c>
      <c r="G114" s="118">
        <v>9.7562432383028863E-2</v>
      </c>
      <c r="H114" s="116">
        <v>1.33</v>
      </c>
      <c r="I114" s="114">
        <v>0</v>
      </c>
      <c r="J114" s="119">
        <v>1</v>
      </c>
      <c r="K114" s="114" t="s">
        <v>34</v>
      </c>
      <c r="L114" s="124">
        <v>50929.39343622767</v>
      </c>
      <c r="M114" s="121">
        <v>50955.721992472994</v>
      </c>
      <c r="N114" s="121">
        <f t="shared" si="4"/>
        <v>26.328556245323853</v>
      </c>
      <c r="O114" s="125">
        <f t="shared" si="5"/>
        <v>5.169619048829183E-4</v>
      </c>
      <c r="Q114" s="124">
        <v>107885.02593622766</v>
      </c>
      <c r="R114" s="121">
        <v>107911.35449247298</v>
      </c>
      <c r="S114" s="121">
        <f t="shared" si="6"/>
        <v>26.328556245323853</v>
      </c>
      <c r="T114" s="125">
        <f t="shared" si="7"/>
        <v>2.4404272990476944E-4</v>
      </c>
    </row>
    <row r="115" spans="1:20" s="114" customFormat="1" ht="13" x14ac:dyDescent="0.3">
      <c r="A115" s="114">
        <v>109</v>
      </c>
      <c r="B115" s="123" t="s">
        <v>38</v>
      </c>
      <c r="C115" s="116">
        <v>3.0553E-2</v>
      </c>
      <c r="D115" s="117">
        <v>10.136398133333334</v>
      </c>
      <c r="E115" s="118">
        <v>0.41489807617539465</v>
      </c>
      <c r="F115" s="119">
        <v>1</v>
      </c>
      <c r="G115" s="118">
        <v>0.29626395191248023</v>
      </c>
      <c r="H115" s="116">
        <v>9.9999999999999985E-3</v>
      </c>
      <c r="I115" s="114">
        <v>0</v>
      </c>
      <c r="J115" s="119">
        <v>1</v>
      </c>
      <c r="K115" s="114" t="s">
        <v>34</v>
      </c>
      <c r="L115" s="124">
        <v>13953.020300002667</v>
      </c>
      <c r="M115" s="121">
        <v>13948.828577248001</v>
      </c>
      <c r="N115" s="121">
        <f t="shared" si="4"/>
        <v>-4.191722754665534</v>
      </c>
      <c r="O115" s="125">
        <f t="shared" si="5"/>
        <v>-3.0041687495177891E-4</v>
      </c>
      <c r="Q115" s="124">
        <v>14552.642800002666</v>
      </c>
      <c r="R115" s="121">
        <v>14548.451077248001</v>
      </c>
      <c r="S115" s="121">
        <f t="shared" si="6"/>
        <v>-4.191722754665534</v>
      </c>
      <c r="T115" s="125">
        <f t="shared" si="7"/>
        <v>-2.8803859287089529E-4</v>
      </c>
    </row>
    <row r="116" spans="1:20" s="114" customFormat="1" ht="13" x14ac:dyDescent="0.3">
      <c r="A116" s="114">
        <v>110</v>
      </c>
      <c r="B116" s="123" t="s">
        <v>38</v>
      </c>
      <c r="C116" s="116">
        <v>8.8401061600000013</v>
      </c>
      <c r="D116" s="117">
        <v>4091.3769153999992</v>
      </c>
      <c r="E116" s="118">
        <v>0.25184501396965636</v>
      </c>
      <c r="F116" s="119">
        <v>0.8</v>
      </c>
      <c r="G116" s="118">
        <v>0.26738538936432088</v>
      </c>
      <c r="H116" s="116">
        <v>7.4879999999999995</v>
      </c>
      <c r="I116" s="114">
        <v>0</v>
      </c>
      <c r="J116" s="119">
        <v>1</v>
      </c>
      <c r="K116" s="114" t="s">
        <v>34</v>
      </c>
      <c r="L116" s="124">
        <v>65626.453808365841</v>
      </c>
      <c r="M116" s="121">
        <v>66494.173007289166</v>
      </c>
      <c r="N116" s="121">
        <f t="shared" si="4"/>
        <v>867.71919892332517</v>
      </c>
      <c r="O116" s="125">
        <f t="shared" si="5"/>
        <v>1.3222094880475032E-2</v>
      </c>
      <c r="Q116" s="124">
        <v>177721.5104750325</v>
      </c>
      <c r="R116" s="121">
        <v>178589.22967395582</v>
      </c>
      <c r="S116" s="121">
        <f t="shared" si="6"/>
        <v>867.71919892332517</v>
      </c>
      <c r="T116" s="125">
        <f t="shared" si="7"/>
        <v>4.8824658118423328E-3</v>
      </c>
    </row>
    <row r="117" spans="1:20" s="114" customFormat="1" ht="13" x14ac:dyDescent="0.3">
      <c r="A117" s="114">
        <v>111</v>
      </c>
      <c r="B117" s="123" t="s">
        <v>38</v>
      </c>
      <c r="C117" s="116">
        <v>8.6757566666666688E-2</v>
      </c>
      <c r="D117" s="117">
        <v>18.151927274999995</v>
      </c>
      <c r="E117" s="118">
        <v>0.25907120026432445</v>
      </c>
      <c r="F117" s="119">
        <v>1</v>
      </c>
      <c r="G117" s="118">
        <v>0.4578820557206017</v>
      </c>
      <c r="H117" s="116">
        <v>9.9999999999999985E-3</v>
      </c>
      <c r="I117" s="114">
        <v>0</v>
      </c>
      <c r="J117" s="119">
        <v>1</v>
      </c>
      <c r="K117" s="114" t="s">
        <v>34</v>
      </c>
      <c r="L117" s="124">
        <v>14518.427855625916</v>
      </c>
      <c r="M117" s="121">
        <v>14502.983471593585</v>
      </c>
      <c r="N117" s="121">
        <f t="shared" si="4"/>
        <v>-15.444384032331072</v>
      </c>
      <c r="O117" s="125">
        <f t="shared" si="5"/>
        <v>-1.063777992074145E-3</v>
      </c>
      <c r="Q117" s="124">
        <v>15656.647022292582</v>
      </c>
      <c r="R117" s="121">
        <v>15641.202638260251</v>
      </c>
      <c r="S117" s="121">
        <f t="shared" si="6"/>
        <v>-15.444384032331072</v>
      </c>
      <c r="T117" s="125">
        <f t="shared" si="7"/>
        <v>-9.8644262787177359E-4</v>
      </c>
    </row>
    <row r="118" spans="1:20" s="114" customFormat="1" ht="13" x14ac:dyDescent="0.3">
      <c r="A118" s="114">
        <v>112</v>
      </c>
      <c r="B118" s="123" t="s">
        <v>38</v>
      </c>
      <c r="C118" s="116">
        <v>1.9300000000000005E-2</v>
      </c>
      <c r="D118" s="117">
        <v>1.0995269666666665</v>
      </c>
      <c r="E118" s="118">
        <v>9.8059982044330279E-2</v>
      </c>
      <c r="F118" s="119">
        <v>1</v>
      </c>
      <c r="G118" s="118">
        <v>0.88251308401024908</v>
      </c>
      <c r="H118" s="116">
        <v>9.9999999999999985E-3</v>
      </c>
      <c r="I118" s="114">
        <v>0</v>
      </c>
      <c r="J118" s="119">
        <v>1</v>
      </c>
      <c r="K118" s="114" t="s">
        <v>34</v>
      </c>
      <c r="L118" s="124">
        <v>13658.65352508767</v>
      </c>
      <c r="M118" s="121">
        <v>13650.650782686333</v>
      </c>
      <c r="N118" s="121">
        <f t="shared" si="4"/>
        <v>-8.0027424013369455</v>
      </c>
      <c r="O118" s="125">
        <f t="shared" si="5"/>
        <v>-5.8591005230770573E-4</v>
      </c>
      <c r="Q118" s="124">
        <v>13715.066858421003</v>
      </c>
      <c r="R118" s="121">
        <v>13707.064116019666</v>
      </c>
      <c r="S118" s="121">
        <f t="shared" si="6"/>
        <v>-8.0027424013369455</v>
      </c>
      <c r="T118" s="125">
        <f t="shared" si="7"/>
        <v>-5.8350006485191066E-4</v>
      </c>
    </row>
    <row r="119" spans="1:20" s="114" customFormat="1" ht="13" x14ac:dyDescent="0.3">
      <c r="A119" s="114">
        <v>113</v>
      </c>
      <c r="B119" s="123" t="s">
        <v>38</v>
      </c>
      <c r="C119" s="116">
        <v>4.4190066666666659E-2</v>
      </c>
      <c r="D119" s="117">
        <v>16.42463879166667</v>
      </c>
      <c r="E119" s="118">
        <v>0.5517180926824371</v>
      </c>
      <c r="F119" s="119">
        <v>1</v>
      </c>
      <c r="G119" s="118">
        <v>0.34564721958118139</v>
      </c>
      <c r="H119" s="116">
        <v>1.9999999999999997E-2</v>
      </c>
      <c r="I119" s="114">
        <v>0</v>
      </c>
      <c r="J119" s="119">
        <v>1</v>
      </c>
      <c r="K119" s="114" t="s">
        <v>34</v>
      </c>
      <c r="L119" s="124">
        <v>14154.015854932082</v>
      </c>
      <c r="M119" s="121">
        <v>14166.192523600417</v>
      </c>
      <c r="N119" s="121">
        <f t="shared" si="4"/>
        <v>12.176668668334969</v>
      </c>
      <c r="O119" s="125">
        <f t="shared" si="5"/>
        <v>8.6029779768064267E-4</v>
      </c>
      <c r="Q119" s="124">
        <v>15084.692521598748</v>
      </c>
      <c r="R119" s="121">
        <v>15096.869190267083</v>
      </c>
      <c r="S119" s="121">
        <f t="shared" si="6"/>
        <v>12.176668668334969</v>
      </c>
      <c r="T119" s="125">
        <f t="shared" si="7"/>
        <v>8.0722021021641794E-4</v>
      </c>
    </row>
    <row r="120" spans="1:20" s="114" customFormat="1" ht="13" x14ac:dyDescent="0.3">
      <c r="A120" s="114">
        <v>114</v>
      </c>
      <c r="B120" s="123" t="s">
        <v>38</v>
      </c>
      <c r="C120" s="116">
        <v>13.5</v>
      </c>
      <c r="D120" s="117">
        <v>1741.1343200000003</v>
      </c>
      <c r="E120" s="118">
        <v>0.32350199474410207</v>
      </c>
      <c r="F120" s="119">
        <v>1</v>
      </c>
      <c r="G120" s="118">
        <v>0.49633551753051131</v>
      </c>
      <c r="H120" s="116">
        <v>15</v>
      </c>
      <c r="I120" s="114">
        <v>0</v>
      </c>
      <c r="J120" s="119">
        <v>1</v>
      </c>
      <c r="K120" s="114" t="s">
        <v>34</v>
      </c>
      <c r="L120" s="124">
        <v>138375.41563573331</v>
      </c>
      <c r="M120" s="121">
        <v>133253.50684653336</v>
      </c>
      <c r="N120" s="121">
        <f t="shared" si="4"/>
        <v>-5121.9087891999516</v>
      </c>
      <c r="O120" s="125">
        <f t="shared" si="5"/>
        <v>-3.7014586483217024E-2</v>
      </c>
      <c r="Q120" s="124">
        <v>231213.73646906664</v>
      </c>
      <c r="R120" s="121">
        <v>226091.82767986669</v>
      </c>
      <c r="S120" s="121">
        <f t="shared" si="6"/>
        <v>-5121.9087891999516</v>
      </c>
      <c r="T120" s="125">
        <f t="shared" si="7"/>
        <v>-2.2152268578061733E-2</v>
      </c>
    </row>
    <row r="121" spans="1:20" s="114" customFormat="1" ht="13" x14ac:dyDescent="0.3">
      <c r="A121" s="114">
        <v>115</v>
      </c>
      <c r="B121" s="123" t="s">
        <v>38</v>
      </c>
      <c r="C121" s="116">
        <v>6.2625000000000002</v>
      </c>
      <c r="D121" s="117">
        <v>453.54429512500013</v>
      </c>
      <c r="E121" s="118">
        <v>0.23489984571451486</v>
      </c>
      <c r="F121" s="119">
        <v>1</v>
      </c>
      <c r="G121" s="118">
        <v>0.6425743159656061</v>
      </c>
      <c r="H121" s="116">
        <v>6.958333333333333</v>
      </c>
      <c r="I121" s="114">
        <v>0</v>
      </c>
      <c r="J121" s="119">
        <v>1</v>
      </c>
      <c r="K121" s="114" t="s">
        <v>34</v>
      </c>
      <c r="L121" s="124">
        <v>70393.026716808745</v>
      </c>
      <c r="M121" s="121">
        <v>66707.108617663762</v>
      </c>
      <c r="N121" s="121">
        <f t="shared" si="4"/>
        <v>-3685.918099144983</v>
      </c>
      <c r="O121" s="125">
        <f t="shared" si="5"/>
        <v>-5.2361977756311531E-2</v>
      </c>
      <c r="Q121" s="124">
        <v>93454.792550142083</v>
      </c>
      <c r="R121" s="121">
        <v>89768.8744509971</v>
      </c>
      <c r="S121" s="121">
        <f t="shared" si="6"/>
        <v>-3685.918099144983</v>
      </c>
      <c r="T121" s="125">
        <f t="shared" si="7"/>
        <v>-3.9440653588389774E-2</v>
      </c>
    </row>
    <row r="122" spans="1:20" s="114" customFormat="1" ht="13" x14ac:dyDescent="0.3">
      <c r="A122" s="114">
        <v>116</v>
      </c>
      <c r="B122" s="123" t="s">
        <v>38</v>
      </c>
      <c r="C122" s="116">
        <v>16.503119999999999</v>
      </c>
      <c r="D122" s="117">
        <v>10699.028040000001</v>
      </c>
      <c r="E122" s="118">
        <v>0.81776623873581378</v>
      </c>
      <c r="F122" s="119">
        <v>6.2019999999999992E-2</v>
      </c>
      <c r="G122" s="118">
        <v>0.11763593793173666</v>
      </c>
      <c r="H122" s="116">
        <v>0.73000000000000009</v>
      </c>
      <c r="I122" s="114">
        <v>0</v>
      </c>
      <c r="J122" s="119">
        <v>2</v>
      </c>
      <c r="K122" s="114" t="s">
        <v>34</v>
      </c>
      <c r="L122" s="124">
        <v>280355.74804946664</v>
      </c>
      <c r="M122" s="121">
        <v>297432.3604370667</v>
      </c>
      <c r="N122" s="121">
        <f t="shared" si="4"/>
        <v>17076.612387600064</v>
      </c>
      <c r="O122" s="125">
        <f t="shared" si="5"/>
        <v>6.0910512826678427E-2</v>
      </c>
      <c r="Q122" s="124">
        <v>861433.30804946669</v>
      </c>
      <c r="R122" s="121">
        <v>878509.92043706682</v>
      </c>
      <c r="S122" s="121">
        <f t="shared" si="6"/>
        <v>17076.612387600122</v>
      </c>
      <c r="T122" s="125">
        <f t="shared" si="7"/>
        <v>1.9823487469118758E-2</v>
      </c>
    </row>
    <row r="123" spans="1:20" s="114" customFormat="1" ht="13" x14ac:dyDescent="0.3">
      <c r="A123" s="114">
        <v>117</v>
      </c>
      <c r="B123" s="123" t="s">
        <v>38</v>
      </c>
      <c r="C123" s="116">
        <v>16.898628666666667</v>
      </c>
      <c r="D123" s="117">
        <v>5081.106828500001</v>
      </c>
      <c r="E123" s="118">
        <v>0.37580073187166296</v>
      </c>
      <c r="F123" s="119">
        <v>7.9250000000000015E-2</v>
      </c>
      <c r="G123" s="118">
        <v>0.49222540646945478</v>
      </c>
      <c r="H123" s="116">
        <v>13</v>
      </c>
      <c r="I123" s="114">
        <v>0</v>
      </c>
      <c r="J123" s="119">
        <v>2</v>
      </c>
      <c r="K123" s="114" t="s">
        <v>34</v>
      </c>
      <c r="L123" s="124">
        <v>184792.09577199499</v>
      </c>
      <c r="M123" s="121">
        <v>182768.0800792017</v>
      </c>
      <c r="N123" s="121">
        <f t="shared" si="4"/>
        <v>-2024.0156927932985</v>
      </c>
      <c r="O123" s="125">
        <f t="shared" si="5"/>
        <v>-1.0952934346773264E-2</v>
      </c>
      <c r="Q123" s="124">
        <v>471263.99077199504</v>
      </c>
      <c r="R123" s="121">
        <v>469239.97507920174</v>
      </c>
      <c r="S123" s="121">
        <f t="shared" si="6"/>
        <v>-2024.0156927932985</v>
      </c>
      <c r="T123" s="125">
        <f t="shared" si="7"/>
        <v>-4.2948660038244872E-3</v>
      </c>
    </row>
    <row r="124" spans="1:20" s="114" customFormat="1" ht="13" x14ac:dyDescent="0.3">
      <c r="A124" s="114">
        <v>118</v>
      </c>
      <c r="B124" s="123" t="s">
        <v>38</v>
      </c>
      <c r="C124" s="116">
        <v>18.743657999999996</v>
      </c>
      <c r="D124" s="117">
        <v>8798.229497666669</v>
      </c>
      <c r="E124" s="118">
        <v>0.60288686397613456</v>
      </c>
      <c r="F124" s="119">
        <v>0.10653</v>
      </c>
      <c r="G124" s="118">
        <v>0.10755859849618243</v>
      </c>
      <c r="H124" s="116">
        <v>8.5100000000000016</v>
      </c>
      <c r="I124" s="114">
        <v>0</v>
      </c>
      <c r="J124" s="119">
        <v>2</v>
      </c>
      <c r="K124" s="114" t="s">
        <v>34</v>
      </c>
      <c r="L124" s="124">
        <v>261199.10127383666</v>
      </c>
      <c r="M124" s="121">
        <v>269708.34625614336</v>
      </c>
      <c r="N124" s="121">
        <f t="shared" si="4"/>
        <v>8509.2449823067</v>
      </c>
      <c r="O124" s="125">
        <f t="shared" si="5"/>
        <v>3.2577619680956536E-2</v>
      </c>
      <c r="Q124" s="124">
        <v>746676.81627383654</v>
      </c>
      <c r="R124" s="121">
        <v>755186.06125614326</v>
      </c>
      <c r="S124" s="121">
        <f t="shared" si="6"/>
        <v>8509.2449823067291</v>
      </c>
      <c r="T124" s="125">
        <f t="shared" si="7"/>
        <v>1.1396155333669883E-2</v>
      </c>
    </row>
    <row r="125" spans="1:20" s="114" customFormat="1" ht="13" x14ac:dyDescent="0.3">
      <c r="A125" s="114">
        <v>119</v>
      </c>
      <c r="B125" s="123" t="s">
        <v>38</v>
      </c>
      <c r="C125" s="116">
        <v>26.493008333333336</v>
      </c>
      <c r="D125" s="117">
        <v>9189.6833599999991</v>
      </c>
      <c r="E125" s="118">
        <v>0.430220887414758</v>
      </c>
      <c r="F125" s="119">
        <v>1</v>
      </c>
      <c r="G125" s="118">
        <v>0.48150170742835019</v>
      </c>
      <c r="H125" s="116">
        <v>22</v>
      </c>
      <c r="I125" s="114">
        <v>0</v>
      </c>
      <c r="J125" s="119">
        <v>1</v>
      </c>
      <c r="K125" s="114" t="s">
        <v>34</v>
      </c>
      <c r="L125" s="124">
        <v>341460.5342251999</v>
      </c>
      <c r="M125" s="121">
        <v>350410.60369193339</v>
      </c>
      <c r="N125" s="121">
        <f t="shared" si="4"/>
        <v>8950.0694667334901</v>
      </c>
      <c r="O125" s="125">
        <f t="shared" si="5"/>
        <v>2.6211138827630206E-2</v>
      </c>
      <c r="Q125" s="124">
        <v>850648.35005853325</v>
      </c>
      <c r="R125" s="121">
        <v>859598.41952526674</v>
      </c>
      <c r="S125" s="121">
        <f t="shared" si="6"/>
        <v>8950.0694667334901</v>
      </c>
      <c r="T125" s="125">
        <f t="shared" si="7"/>
        <v>1.0521468085040821E-2</v>
      </c>
    </row>
    <row r="126" spans="1:20" s="114" customFormat="1" ht="13" x14ac:dyDescent="0.3">
      <c r="A126" s="114">
        <v>120</v>
      </c>
      <c r="B126" s="123" t="s">
        <v>38</v>
      </c>
      <c r="C126" s="116">
        <v>11.021199999999999</v>
      </c>
      <c r="D126" s="117">
        <v>3213.8138400000003</v>
      </c>
      <c r="E126" s="118">
        <v>0.51227899635192864</v>
      </c>
      <c r="F126" s="119">
        <v>1</v>
      </c>
      <c r="G126" s="118">
        <v>0.23326181845083971</v>
      </c>
      <c r="H126" s="116">
        <v>4</v>
      </c>
      <c r="I126" s="114">
        <v>0</v>
      </c>
      <c r="J126" s="119">
        <v>1</v>
      </c>
      <c r="K126" s="114" t="s">
        <v>34</v>
      </c>
      <c r="L126" s="124">
        <v>158296.69594213334</v>
      </c>
      <c r="M126" s="121">
        <v>156955.39275173334</v>
      </c>
      <c r="N126" s="121">
        <f t="shared" si="4"/>
        <v>-1341.303190400009</v>
      </c>
      <c r="O126" s="125">
        <f t="shared" si="5"/>
        <v>-8.4733492535455923E-3</v>
      </c>
      <c r="Q126" s="124">
        <v>341724.19427546667</v>
      </c>
      <c r="R126" s="121">
        <v>340382.89108506666</v>
      </c>
      <c r="S126" s="121">
        <f t="shared" si="6"/>
        <v>-1341.303190400009</v>
      </c>
      <c r="T126" s="125">
        <f t="shared" si="7"/>
        <v>-3.9251045517683589E-3</v>
      </c>
    </row>
    <row r="127" spans="1:20" s="114" customFormat="1" ht="13" x14ac:dyDescent="0.3">
      <c r="A127" s="114">
        <v>121</v>
      </c>
      <c r="B127" s="123" t="s">
        <v>38</v>
      </c>
      <c r="C127" s="116">
        <v>5.3132697333333327</v>
      </c>
      <c r="D127" s="117">
        <v>2697.6200875833333</v>
      </c>
      <c r="E127" s="118">
        <v>0.67271163919478194</v>
      </c>
      <c r="F127" s="119">
        <v>1</v>
      </c>
      <c r="G127" s="118">
        <v>0.290018527950761</v>
      </c>
      <c r="H127" s="116">
        <v>5</v>
      </c>
      <c r="I127" s="114">
        <v>0</v>
      </c>
      <c r="J127" s="119">
        <v>1</v>
      </c>
      <c r="K127" s="114" t="s">
        <v>34</v>
      </c>
      <c r="L127" s="124">
        <v>106878.80217116418</v>
      </c>
      <c r="M127" s="121">
        <v>110012.43936130083</v>
      </c>
      <c r="N127" s="121">
        <f t="shared" si="4"/>
        <v>3133.637190136651</v>
      </c>
      <c r="O127" s="125">
        <f t="shared" si="5"/>
        <v>2.9319538827897756E-2</v>
      </c>
      <c r="Q127" s="124">
        <v>254910.36217116419</v>
      </c>
      <c r="R127" s="121">
        <v>258043.99936130084</v>
      </c>
      <c r="S127" s="121">
        <f t="shared" si="6"/>
        <v>3133.637190136651</v>
      </c>
      <c r="T127" s="125">
        <f t="shared" si="7"/>
        <v>1.2293094574290054E-2</v>
      </c>
    </row>
    <row r="128" spans="1:20" s="114" customFormat="1" ht="13" x14ac:dyDescent="0.3">
      <c r="A128" s="114">
        <v>122</v>
      </c>
      <c r="B128" s="123" t="s">
        <v>38</v>
      </c>
      <c r="C128" s="116">
        <v>10.08</v>
      </c>
      <c r="D128" s="117">
        <v>3842.7539599999996</v>
      </c>
      <c r="E128" s="118">
        <v>0.73959829946553035</v>
      </c>
      <c r="F128" s="119">
        <v>1</v>
      </c>
      <c r="G128" s="118">
        <v>0.13526682134570744</v>
      </c>
      <c r="H128" s="116">
        <v>11.200000000000001</v>
      </c>
      <c r="I128" s="114">
        <v>0</v>
      </c>
      <c r="J128" s="119">
        <v>1</v>
      </c>
      <c r="K128" s="114" t="s">
        <v>34</v>
      </c>
      <c r="L128" s="124">
        <v>160151.84653053334</v>
      </c>
      <c r="M128" s="121">
        <v>163035.14955293332</v>
      </c>
      <c r="N128" s="121">
        <f t="shared" si="4"/>
        <v>2883.3030223999813</v>
      </c>
      <c r="O128" s="125">
        <f t="shared" si="5"/>
        <v>1.8003557778837553E-2</v>
      </c>
      <c r="Q128" s="124">
        <v>374065.34653053334</v>
      </c>
      <c r="R128" s="121">
        <v>376948.64955293329</v>
      </c>
      <c r="S128" s="121">
        <f t="shared" si="6"/>
        <v>2883.3030223999522</v>
      </c>
      <c r="T128" s="125">
        <f t="shared" si="7"/>
        <v>7.7080195990959048E-3</v>
      </c>
    </row>
    <row r="129" spans="1:20" s="114" customFormat="1" ht="13" x14ac:dyDescent="0.3">
      <c r="A129" s="114">
        <v>123</v>
      </c>
      <c r="B129" s="123" t="s">
        <v>38</v>
      </c>
      <c r="C129" s="116">
        <v>11.700000000000001</v>
      </c>
      <c r="D129" s="117">
        <v>2502.6089800000004</v>
      </c>
      <c r="E129" s="118">
        <v>0.36750791990970028</v>
      </c>
      <c r="F129" s="119">
        <v>1</v>
      </c>
      <c r="G129" s="118">
        <v>0.53537653337183544</v>
      </c>
      <c r="H129" s="116">
        <v>13</v>
      </c>
      <c r="I129" s="114">
        <v>0</v>
      </c>
      <c r="J129" s="119">
        <v>1</v>
      </c>
      <c r="K129" s="114" t="s">
        <v>34</v>
      </c>
      <c r="L129" s="124">
        <v>140133.26646859999</v>
      </c>
      <c r="M129" s="121">
        <v>139358.01115979996</v>
      </c>
      <c r="N129" s="121">
        <f t="shared" si="4"/>
        <v>-775.25530880002771</v>
      </c>
      <c r="O129" s="125">
        <f t="shared" si="5"/>
        <v>-5.5322717320211833E-3</v>
      </c>
      <c r="Q129" s="124">
        <v>272234.71313526668</v>
      </c>
      <c r="R129" s="121">
        <v>271459.45782646665</v>
      </c>
      <c r="S129" s="121">
        <f t="shared" si="6"/>
        <v>-775.25530880002771</v>
      </c>
      <c r="T129" s="125">
        <f t="shared" si="7"/>
        <v>-2.8477459757853237E-3</v>
      </c>
    </row>
    <row r="130" spans="1:20" s="114" customFormat="1" ht="13" x14ac:dyDescent="0.3">
      <c r="A130" s="114">
        <v>124</v>
      </c>
      <c r="B130" s="123" t="s">
        <v>38</v>
      </c>
      <c r="C130" s="116">
        <v>12.352200000000002</v>
      </c>
      <c r="D130" s="117">
        <v>7661.2536300000002</v>
      </c>
      <c r="E130" s="118">
        <v>0.85551153518779677</v>
      </c>
      <c r="F130" s="119">
        <v>1</v>
      </c>
      <c r="G130" s="118">
        <v>6.8948966495894104E-2</v>
      </c>
      <c r="H130" s="116">
        <v>13.65</v>
      </c>
      <c r="I130" s="114">
        <v>0</v>
      </c>
      <c r="J130" s="119">
        <v>1</v>
      </c>
      <c r="K130" s="114" t="s">
        <v>34</v>
      </c>
      <c r="L130" s="124">
        <v>249294.82562743334</v>
      </c>
      <c r="M130" s="121">
        <v>259973.44896463337</v>
      </c>
      <c r="N130" s="121">
        <f t="shared" si="4"/>
        <v>10678.623337200028</v>
      </c>
      <c r="O130" s="125">
        <f t="shared" si="5"/>
        <v>4.2835318825104857E-2</v>
      </c>
      <c r="Q130" s="124">
        <v>671404.94729409995</v>
      </c>
      <c r="R130" s="121">
        <v>682083.57063129998</v>
      </c>
      <c r="S130" s="121">
        <f t="shared" si="6"/>
        <v>10678.623337200028</v>
      </c>
      <c r="T130" s="125">
        <f t="shared" si="7"/>
        <v>1.5904892241615252E-2</v>
      </c>
    </row>
    <row r="131" spans="1:20" s="114" customFormat="1" ht="13" x14ac:dyDescent="0.3">
      <c r="A131" s="114">
        <v>125</v>
      </c>
      <c r="B131" s="123" t="s">
        <v>38</v>
      </c>
      <c r="C131" s="116">
        <v>13.119233333333332</v>
      </c>
      <c r="D131" s="117">
        <v>6524.0763500000003</v>
      </c>
      <c r="E131" s="118">
        <v>0.65744842355306621</v>
      </c>
      <c r="F131" s="119">
        <v>1</v>
      </c>
      <c r="G131" s="118">
        <v>0.23616340361445776</v>
      </c>
      <c r="H131" s="116">
        <v>13</v>
      </c>
      <c r="I131" s="114">
        <v>0</v>
      </c>
      <c r="J131" s="119">
        <v>1</v>
      </c>
      <c r="K131" s="114" t="s">
        <v>34</v>
      </c>
      <c r="L131" s="124">
        <v>237484.50727783333</v>
      </c>
      <c r="M131" s="121">
        <v>242245.40710516667</v>
      </c>
      <c r="N131" s="121">
        <f t="shared" si="4"/>
        <v>4760.8998273333418</v>
      </c>
      <c r="O131" s="125">
        <f t="shared" si="5"/>
        <v>2.0047201739200448E-2</v>
      </c>
      <c r="Q131" s="124">
        <v>592710.40061116673</v>
      </c>
      <c r="R131" s="121">
        <v>597471.30043850001</v>
      </c>
      <c r="S131" s="121">
        <f t="shared" si="6"/>
        <v>4760.8998273332836</v>
      </c>
      <c r="T131" s="125">
        <f t="shared" si="7"/>
        <v>8.0324216049256682E-3</v>
      </c>
    </row>
    <row r="132" spans="1:20" s="114" customFormat="1" ht="13" x14ac:dyDescent="0.3">
      <c r="A132" s="114">
        <v>126</v>
      </c>
      <c r="B132" s="123" t="s">
        <v>38</v>
      </c>
      <c r="C132" s="116">
        <v>15.350800000000001</v>
      </c>
      <c r="D132" s="117">
        <v>6984.21245</v>
      </c>
      <c r="E132" s="118">
        <v>0.60136108482101958</v>
      </c>
      <c r="F132" s="119">
        <v>1</v>
      </c>
      <c r="G132" s="118">
        <v>0.1351274608783446</v>
      </c>
      <c r="H132" s="116">
        <v>17</v>
      </c>
      <c r="I132" s="114">
        <v>0</v>
      </c>
      <c r="J132" s="119">
        <v>1</v>
      </c>
      <c r="K132" s="114" t="s">
        <v>34</v>
      </c>
      <c r="L132" s="124">
        <v>265223.40430483333</v>
      </c>
      <c r="M132" s="121">
        <v>267158.00418283336</v>
      </c>
      <c r="N132" s="121">
        <f t="shared" si="4"/>
        <v>1934.5998780000373</v>
      </c>
      <c r="O132" s="125">
        <f t="shared" si="5"/>
        <v>7.2942276081205621E-3</v>
      </c>
      <c r="Q132" s="124">
        <v>646360.45013816655</v>
      </c>
      <c r="R132" s="121">
        <v>648295.05001616664</v>
      </c>
      <c r="S132" s="121">
        <f t="shared" si="6"/>
        <v>1934.5998780000955</v>
      </c>
      <c r="T132" s="125">
        <f t="shared" si="7"/>
        <v>2.9930666048434023E-3</v>
      </c>
    </row>
    <row r="133" spans="1:20" s="114" customFormat="1" ht="13" x14ac:dyDescent="0.3">
      <c r="A133" s="114">
        <v>127</v>
      </c>
      <c r="B133" s="123" t="s">
        <v>38</v>
      </c>
      <c r="C133" s="116">
        <v>15.300000000000002</v>
      </c>
      <c r="D133" s="117">
        <v>6532.3330000000014</v>
      </c>
      <c r="E133" s="118">
        <v>0.58939307157386289</v>
      </c>
      <c r="F133" s="119">
        <v>1</v>
      </c>
      <c r="G133" s="118">
        <v>0.16235496766225732</v>
      </c>
      <c r="H133" s="116">
        <v>17</v>
      </c>
      <c r="I133" s="114">
        <v>0</v>
      </c>
      <c r="J133" s="119">
        <v>1</v>
      </c>
      <c r="K133" s="114" t="s">
        <v>34</v>
      </c>
      <c r="L133" s="124">
        <v>255716.55927666664</v>
      </c>
      <c r="M133" s="121">
        <v>256691.11099666668</v>
      </c>
      <c r="N133" s="121">
        <f t="shared" si="4"/>
        <v>974.55172000004677</v>
      </c>
      <c r="O133" s="125">
        <f t="shared" si="5"/>
        <v>3.8110622274784051E-3</v>
      </c>
      <c r="Q133" s="124">
        <v>611273.58344333328</v>
      </c>
      <c r="R133" s="121">
        <v>612248.13516333338</v>
      </c>
      <c r="S133" s="121">
        <f t="shared" si="6"/>
        <v>974.55172000010498</v>
      </c>
      <c r="T133" s="125">
        <f t="shared" si="7"/>
        <v>1.5942971304442907E-3</v>
      </c>
    </row>
    <row r="134" spans="1:20" s="114" customFormat="1" ht="13" x14ac:dyDescent="0.3">
      <c r="A134" s="114">
        <v>128</v>
      </c>
      <c r="B134" s="123" t="s">
        <v>38</v>
      </c>
      <c r="C134" s="116">
        <v>18.939860000000003</v>
      </c>
      <c r="D134" s="117">
        <v>3431.5876683333336</v>
      </c>
      <c r="E134" s="118">
        <v>0.24258062748030565</v>
      </c>
      <c r="F134" s="119">
        <v>1</v>
      </c>
      <c r="G134" s="118">
        <v>0.56642406586925143</v>
      </c>
      <c r="H134" s="116">
        <v>21</v>
      </c>
      <c r="I134" s="114">
        <v>0</v>
      </c>
      <c r="J134" s="119">
        <v>1</v>
      </c>
      <c r="K134" s="114" t="s">
        <v>34</v>
      </c>
      <c r="L134" s="124">
        <v>198611.64679345</v>
      </c>
      <c r="M134" s="121">
        <v>195004.53055418332</v>
      </c>
      <c r="N134" s="121">
        <f t="shared" si="4"/>
        <v>-3607.1162392666738</v>
      </c>
      <c r="O134" s="125">
        <f t="shared" si="5"/>
        <v>-1.8161655157202153E-2</v>
      </c>
      <c r="Q134" s="124">
        <v>383714.88929345005</v>
      </c>
      <c r="R134" s="121">
        <v>380107.77305418334</v>
      </c>
      <c r="S134" s="121">
        <f t="shared" si="6"/>
        <v>-3607.1162392667029</v>
      </c>
      <c r="T134" s="125">
        <f t="shared" si="7"/>
        <v>-9.4005115253896817E-3</v>
      </c>
    </row>
    <row r="135" spans="1:20" s="114" customFormat="1" ht="13" x14ac:dyDescent="0.3">
      <c r="A135" s="114">
        <v>129</v>
      </c>
      <c r="B135" s="123" t="s">
        <v>38</v>
      </c>
      <c r="C135" s="116">
        <v>19.800000000000004</v>
      </c>
      <c r="D135" s="117">
        <v>11948.183640000001</v>
      </c>
      <c r="E135" s="118">
        <v>0.88069367226457274</v>
      </c>
      <c r="F135" s="119">
        <v>1</v>
      </c>
      <c r="G135" s="118">
        <v>6.580733612010925E-2</v>
      </c>
      <c r="H135" s="116">
        <v>22</v>
      </c>
      <c r="I135" s="114">
        <v>0</v>
      </c>
      <c r="J135" s="119">
        <v>1</v>
      </c>
      <c r="K135" s="114" t="s">
        <v>34</v>
      </c>
      <c r="L135" s="124">
        <v>373566.37449480005</v>
      </c>
      <c r="M135" s="121">
        <v>389956.76546639996</v>
      </c>
      <c r="N135" s="121">
        <f t="shared" si="4"/>
        <v>16390.390971599903</v>
      </c>
      <c r="O135" s="125">
        <f t="shared" si="5"/>
        <v>4.3875445143492307E-2</v>
      </c>
      <c r="Q135" s="124">
        <v>1022754.0569948</v>
      </c>
      <c r="R135" s="121">
        <v>1039144.4479664</v>
      </c>
      <c r="S135" s="121">
        <f t="shared" si="6"/>
        <v>16390.390971599962</v>
      </c>
      <c r="T135" s="125">
        <f t="shared" si="7"/>
        <v>1.6025740362018721E-2</v>
      </c>
    </row>
    <row r="136" spans="1:20" s="114" customFormat="1" ht="13" x14ac:dyDescent="0.3">
      <c r="A136" s="114">
        <v>130</v>
      </c>
      <c r="B136" s="123" t="s">
        <v>38</v>
      </c>
      <c r="C136" s="116">
        <v>14.730220000000003</v>
      </c>
      <c r="D136" s="117">
        <v>824.95240000000001</v>
      </c>
      <c r="E136" s="118">
        <v>6.9506265058032077E-2</v>
      </c>
      <c r="F136" s="119">
        <v>1</v>
      </c>
      <c r="G136" s="118">
        <v>0.93614185762410695</v>
      </c>
      <c r="H136" s="116">
        <v>16</v>
      </c>
      <c r="I136" s="114">
        <v>0</v>
      </c>
      <c r="J136" s="119">
        <v>1</v>
      </c>
      <c r="K136" s="114" t="s">
        <v>34</v>
      </c>
      <c r="L136" s="124">
        <v>119038.66797466668</v>
      </c>
      <c r="M136" s="121">
        <v>114184.52706066666</v>
      </c>
      <c r="N136" s="121">
        <f t="shared" ref="N136:N199" si="8">M136-L136</f>
        <v>-4854.1409140000178</v>
      </c>
      <c r="O136" s="125">
        <f t="shared" ref="O136:O199" si="9">N136/L136</f>
        <v>-4.0777849723864987E-2</v>
      </c>
      <c r="Q136" s="124">
        <v>156311.71297466668</v>
      </c>
      <c r="R136" s="121">
        <v>151457.57206066666</v>
      </c>
      <c r="S136" s="121">
        <f t="shared" ref="S136:S199" si="10">R136-Q136</f>
        <v>-4854.1409140000178</v>
      </c>
      <c r="T136" s="125">
        <f t="shared" ref="T136:T199" si="11">S136/Q136</f>
        <v>-3.105423657398422E-2</v>
      </c>
    </row>
    <row r="137" spans="1:20" s="114" customFormat="1" ht="13" x14ac:dyDescent="0.3">
      <c r="A137" s="114">
        <v>131</v>
      </c>
      <c r="B137" s="123" t="s">
        <v>38</v>
      </c>
      <c r="C137" s="116">
        <v>22.5</v>
      </c>
      <c r="D137" s="117">
        <v>5514.5074200000008</v>
      </c>
      <c r="E137" s="118">
        <v>0.30538575476969321</v>
      </c>
      <c r="F137" s="119">
        <v>1</v>
      </c>
      <c r="G137" s="118">
        <v>0.13918515358361794</v>
      </c>
      <c r="H137" s="116">
        <v>25</v>
      </c>
      <c r="I137" s="114">
        <v>0</v>
      </c>
      <c r="J137" s="119">
        <v>1</v>
      </c>
      <c r="K137" s="114" t="s">
        <v>34</v>
      </c>
      <c r="L137" s="124">
        <v>300661.8811994</v>
      </c>
      <c r="M137" s="121">
        <v>282782.97602420003</v>
      </c>
      <c r="N137" s="121">
        <f t="shared" si="8"/>
        <v>-17878.905175199965</v>
      </c>
      <c r="O137" s="125">
        <f t="shared" si="9"/>
        <v>-5.9465154358369139E-2</v>
      </c>
      <c r="Q137" s="124">
        <v>603135.97119940002</v>
      </c>
      <c r="R137" s="121">
        <v>585257.06602420006</v>
      </c>
      <c r="S137" s="121">
        <f t="shared" si="10"/>
        <v>-17878.905175199965</v>
      </c>
      <c r="T137" s="125">
        <f t="shared" si="11"/>
        <v>-2.9643241373327245E-2</v>
      </c>
    </row>
    <row r="138" spans="1:20" s="114" customFormat="1" ht="13" x14ac:dyDescent="0.3">
      <c r="A138" s="114">
        <v>132</v>
      </c>
      <c r="B138" s="123" t="s">
        <v>38</v>
      </c>
      <c r="C138" s="116">
        <v>45.899999999999984</v>
      </c>
      <c r="D138" s="117">
        <v>21235.169100000003</v>
      </c>
      <c r="E138" s="118">
        <v>0.78243410980834949</v>
      </c>
      <c r="F138" s="119">
        <v>1</v>
      </c>
      <c r="G138" s="118">
        <v>0.12261727925304211</v>
      </c>
      <c r="H138" s="116">
        <v>51</v>
      </c>
      <c r="I138" s="114">
        <v>0</v>
      </c>
      <c r="J138" s="119">
        <v>1</v>
      </c>
      <c r="K138" s="114" t="s">
        <v>34</v>
      </c>
      <c r="L138" s="124">
        <v>666802.06444366672</v>
      </c>
      <c r="M138" s="121">
        <v>692806.48104766652</v>
      </c>
      <c r="N138" s="121">
        <f t="shared" si="8"/>
        <v>26004.416603999794</v>
      </c>
      <c r="O138" s="125">
        <f t="shared" si="9"/>
        <v>3.8998704399177395E-2</v>
      </c>
      <c r="Q138" s="124">
        <v>1825922.4627769999</v>
      </c>
      <c r="R138" s="121">
        <v>1851926.8793809996</v>
      </c>
      <c r="S138" s="121">
        <f t="shared" si="10"/>
        <v>26004.416603999678</v>
      </c>
      <c r="T138" s="125">
        <f t="shared" si="11"/>
        <v>1.4241796754310263E-2</v>
      </c>
    </row>
    <row r="139" spans="1:20" s="114" customFormat="1" ht="13" x14ac:dyDescent="0.3">
      <c r="A139" s="114">
        <v>133</v>
      </c>
      <c r="B139" s="123" t="s">
        <v>38</v>
      </c>
      <c r="C139" s="116">
        <v>27.338133333333328</v>
      </c>
      <c r="D139" s="117">
        <v>16522.73316</v>
      </c>
      <c r="E139" s="118">
        <v>0.78230006695229348</v>
      </c>
      <c r="F139" s="119">
        <v>1</v>
      </c>
      <c r="G139" s="118">
        <v>6.708465130290675E-2</v>
      </c>
      <c r="H139" s="116">
        <v>21.099999999999998</v>
      </c>
      <c r="I139" s="114">
        <v>0</v>
      </c>
      <c r="J139" s="119">
        <v>1</v>
      </c>
      <c r="K139" s="114" t="s">
        <v>34</v>
      </c>
      <c r="L139" s="124">
        <v>508071.22263453342</v>
      </c>
      <c r="M139" s="121">
        <v>527682.62248826667</v>
      </c>
      <c r="N139" s="121">
        <f t="shared" si="8"/>
        <v>19611.399853733252</v>
      </c>
      <c r="O139" s="125">
        <f t="shared" si="9"/>
        <v>3.8599706064911601E-2</v>
      </c>
      <c r="Q139" s="124">
        <v>1423768.8309678668</v>
      </c>
      <c r="R139" s="121">
        <v>1443380.2308216002</v>
      </c>
      <c r="S139" s="121">
        <f t="shared" si="10"/>
        <v>19611.399853733368</v>
      </c>
      <c r="T139" s="125">
        <f t="shared" si="11"/>
        <v>1.377428654650467E-2</v>
      </c>
    </row>
    <row r="140" spans="1:20" s="114" customFormat="1" ht="13" x14ac:dyDescent="0.3">
      <c r="A140" s="114">
        <v>134</v>
      </c>
      <c r="B140" s="123" t="s">
        <v>38</v>
      </c>
      <c r="C140" s="116">
        <v>7.200000000000002</v>
      </c>
      <c r="D140" s="117">
        <v>282.26268000000005</v>
      </c>
      <c r="E140" s="118">
        <v>0.38579702015430645</v>
      </c>
      <c r="F140" s="119">
        <v>1</v>
      </c>
      <c r="G140" s="118">
        <v>0.18062088428974588</v>
      </c>
      <c r="H140" s="116">
        <v>8</v>
      </c>
      <c r="I140" s="114">
        <v>0</v>
      </c>
      <c r="J140" s="119">
        <v>1</v>
      </c>
      <c r="K140" s="114" t="s">
        <v>34</v>
      </c>
      <c r="L140" s="124">
        <v>72467.331620933342</v>
      </c>
      <c r="M140" s="121">
        <v>68435.869990133331</v>
      </c>
      <c r="N140" s="121">
        <f t="shared" si="8"/>
        <v>-4031.4616308000113</v>
      </c>
      <c r="O140" s="125">
        <f t="shared" si="9"/>
        <v>-5.5631434753083409E-2</v>
      </c>
      <c r="Q140" s="124">
        <v>89622.669954266676</v>
      </c>
      <c r="R140" s="121">
        <v>85591.208323466664</v>
      </c>
      <c r="S140" s="121">
        <f t="shared" si="10"/>
        <v>-4031.4616308000113</v>
      </c>
      <c r="T140" s="125">
        <f t="shared" si="11"/>
        <v>-4.4982610235303366E-2</v>
      </c>
    </row>
    <row r="141" spans="1:20" s="114" customFormat="1" ht="13" x14ac:dyDescent="0.3">
      <c r="A141" s="114">
        <v>135</v>
      </c>
      <c r="B141" s="123" t="s">
        <v>38</v>
      </c>
      <c r="C141" s="116">
        <v>13.8148</v>
      </c>
      <c r="D141" s="117">
        <v>4375.9714833333337</v>
      </c>
      <c r="E141" s="118">
        <v>0.42027605895018405</v>
      </c>
      <c r="F141" s="119">
        <v>1</v>
      </c>
      <c r="G141" s="118">
        <v>0.61542641714499213</v>
      </c>
      <c r="H141" s="116">
        <v>15</v>
      </c>
      <c r="I141" s="114">
        <v>0</v>
      </c>
      <c r="J141" s="119">
        <v>1</v>
      </c>
      <c r="K141" s="114" t="s">
        <v>34</v>
      </c>
      <c r="L141" s="124">
        <v>132048.57151716665</v>
      </c>
      <c r="M141" s="121">
        <v>137394.42923649997</v>
      </c>
      <c r="N141" s="121">
        <f t="shared" si="8"/>
        <v>5345.8577193333185</v>
      </c>
      <c r="O141" s="125">
        <f t="shared" si="9"/>
        <v>4.0484025369697717E-2</v>
      </c>
      <c r="Q141" s="124">
        <v>367015.38235049997</v>
      </c>
      <c r="R141" s="121">
        <v>372361.24006983329</v>
      </c>
      <c r="S141" s="121">
        <f t="shared" si="10"/>
        <v>5345.8577193333185</v>
      </c>
      <c r="T141" s="125">
        <f t="shared" si="11"/>
        <v>1.4565759301685128E-2</v>
      </c>
    </row>
    <row r="142" spans="1:20" s="114" customFormat="1" ht="13" x14ac:dyDescent="0.3">
      <c r="A142" s="114">
        <v>136</v>
      </c>
      <c r="B142" s="123" t="s">
        <v>38</v>
      </c>
      <c r="C142" s="116">
        <v>8.0999999999999979</v>
      </c>
      <c r="D142" s="117">
        <v>51.739000000000004</v>
      </c>
      <c r="E142" s="118">
        <v>0.24406109664515643</v>
      </c>
      <c r="F142" s="119">
        <v>1</v>
      </c>
      <c r="G142" s="118">
        <v>0.44743589743589751</v>
      </c>
      <c r="H142" s="116">
        <v>9</v>
      </c>
      <c r="I142" s="114">
        <v>0</v>
      </c>
      <c r="J142" s="119">
        <v>1</v>
      </c>
      <c r="K142" s="114" t="s">
        <v>34</v>
      </c>
      <c r="L142" s="124">
        <v>73201.494496666681</v>
      </c>
      <c r="M142" s="121">
        <v>68075.239256666668</v>
      </c>
      <c r="N142" s="121">
        <f t="shared" si="8"/>
        <v>-5126.2552400000131</v>
      </c>
      <c r="O142" s="125">
        <f t="shared" si="9"/>
        <v>-7.0029379526307944E-2</v>
      </c>
      <c r="Q142" s="124">
        <v>76324.474496666677</v>
      </c>
      <c r="R142" s="121">
        <v>71198.219256666664</v>
      </c>
      <c r="S142" s="121">
        <f t="shared" si="10"/>
        <v>-5126.2552400000131</v>
      </c>
      <c r="T142" s="125">
        <f t="shared" si="11"/>
        <v>-6.7163976873812509E-2</v>
      </c>
    </row>
    <row r="143" spans="1:20" s="114" customFormat="1" ht="13" x14ac:dyDescent="0.3">
      <c r="A143" s="114">
        <v>137</v>
      </c>
      <c r="B143" s="123" t="s">
        <v>38</v>
      </c>
      <c r="C143" s="116">
        <v>8.25867166666667</v>
      </c>
      <c r="D143" s="117">
        <v>2935.5105000000003</v>
      </c>
      <c r="E143" s="118">
        <v>0.4422763414055596</v>
      </c>
      <c r="F143" s="119">
        <v>1</v>
      </c>
      <c r="G143" s="118">
        <v>0.1499580258913974</v>
      </c>
      <c r="H143" s="116">
        <v>4.57</v>
      </c>
      <c r="I143" s="114">
        <v>0</v>
      </c>
      <c r="J143" s="119">
        <v>1</v>
      </c>
      <c r="K143" s="114" t="s">
        <v>34</v>
      </c>
      <c r="L143" s="124">
        <v>137632.80413333329</v>
      </c>
      <c r="M143" s="121">
        <v>137250.86451499999</v>
      </c>
      <c r="N143" s="121">
        <f t="shared" si="8"/>
        <v>-381.93961833330104</v>
      </c>
      <c r="O143" s="125">
        <f t="shared" si="9"/>
        <v>-2.7750623896559781E-3</v>
      </c>
      <c r="Q143" s="124">
        <v>305615.90329999995</v>
      </c>
      <c r="R143" s="121">
        <v>305233.96368166665</v>
      </c>
      <c r="S143" s="121">
        <f t="shared" si="10"/>
        <v>-381.93961833330104</v>
      </c>
      <c r="T143" s="125">
        <f t="shared" si="11"/>
        <v>-1.2497373801859384E-3</v>
      </c>
    </row>
    <row r="144" spans="1:20" s="114" customFormat="1" ht="13" x14ac:dyDescent="0.3">
      <c r="A144" s="114">
        <v>138</v>
      </c>
      <c r="B144" s="123" t="s">
        <v>38</v>
      </c>
      <c r="C144" s="116">
        <v>27.899999999999995</v>
      </c>
      <c r="D144" s="117">
        <v>5726.8378666666677</v>
      </c>
      <c r="E144" s="118">
        <v>0.3763520580190472</v>
      </c>
      <c r="F144" s="119">
        <v>1</v>
      </c>
      <c r="G144" s="118">
        <v>0.50505458956732707</v>
      </c>
      <c r="H144" s="116">
        <v>31</v>
      </c>
      <c r="I144" s="114">
        <v>0</v>
      </c>
      <c r="J144" s="119">
        <v>1</v>
      </c>
      <c r="K144" s="114" t="s">
        <v>34</v>
      </c>
      <c r="L144" s="124">
        <v>300496.69755066669</v>
      </c>
      <c r="M144" s="121">
        <v>291630.47074533335</v>
      </c>
      <c r="N144" s="121">
        <f t="shared" si="8"/>
        <v>-8866.2268053333391</v>
      </c>
      <c r="O144" s="125">
        <f t="shared" si="9"/>
        <v>-2.9505238751711758E-2</v>
      </c>
      <c r="Q144" s="124">
        <v>622788.61171733332</v>
      </c>
      <c r="R144" s="121">
        <v>613922.38491200004</v>
      </c>
      <c r="S144" s="121">
        <f t="shared" si="10"/>
        <v>-8866.2268053332809</v>
      </c>
      <c r="T144" s="125">
        <f t="shared" si="11"/>
        <v>-1.4236334188714129E-2</v>
      </c>
    </row>
    <row r="145" spans="1:20" s="114" customFormat="1" ht="13" x14ac:dyDescent="0.3">
      <c r="A145" s="114">
        <v>139</v>
      </c>
      <c r="B145" s="123" t="s">
        <v>38</v>
      </c>
      <c r="C145" s="116">
        <v>21.599999999999998</v>
      </c>
      <c r="D145" s="117">
        <v>3550.2765999999997</v>
      </c>
      <c r="E145" s="118">
        <v>0.29847018624433708</v>
      </c>
      <c r="F145" s="119">
        <v>1</v>
      </c>
      <c r="G145" s="118">
        <v>0.65365539696361641</v>
      </c>
      <c r="H145" s="116">
        <v>24</v>
      </c>
      <c r="I145" s="114">
        <v>0</v>
      </c>
      <c r="J145" s="119">
        <v>1</v>
      </c>
      <c r="K145" s="114" t="s">
        <v>34</v>
      </c>
      <c r="L145" s="124">
        <v>213961.53562866666</v>
      </c>
      <c r="M145" s="121">
        <v>209091.0989326667</v>
      </c>
      <c r="N145" s="121">
        <f t="shared" si="8"/>
        <v>-4870.4366959999606</v>
      </c>
      <c r="O145" s="125">
        <f t="shared" si="9"/>
        <v>-2.2763141429554299E-2</v>
      </c>
      <c r="Q145" s="124">
        <v>411119.69146200002</v>
      </c>
      <c r="R145" s="121">
        <v>406249.25476600009</v>
      </c>
      <c r="S145" s="121">
        <f t="shared" si="10"/>
        <v>-4870.4366959999315</v>
      </c>
      <c r="T145" s="125">
        <f t="shared" si="11"/>
        <v>-1.1846760924245605E-2</v>
      </c>
    </row>
    <row r="146" spans="1:20" s="114" customFormat="1" ht="13" x14ac:dyDescent="0.3">
      <c r="A146" s="114">
        <v>140</v>
      </c>
      <c r="B146" s="123" t="s">
        <v>38</v>
      </c>
      <c r="C146" s="116">
        <v>9.9000000000000021</v>
      </c>
      <c r="D146" s="117">
        <v>1298.2887000000001</v>
      </c>
      <c r="E146" s="118">
        <v>0.29185993029291002</v>
      </c>
      <c r="F146" s="119">
        <v>1</v>
      </c>
      <c r="G146" s="118">
        <v>0.6123832771513813</v>
      </c>
      <c r="H146" s="116">
        <v>11</v>
      </c>
      <c r="I146" s="114">
        <v>0</v>
      </c>
      <c r="J146" s="119">
        <v>1</v>
      </c>
      <c r="K146" s="114" t="s">
        <v>34</v>
      </c>
      <c r="L146" s="124">
        <v>110486.59647566668</v>
      </c>
      <c r="M146" s="121">
        <v>106490.81150366667</v>
      </c>
      <c r="N146" s="121">
        <f t="shared" si="8"/>
        <v>-3995.7849720000086</v>
      </c>
      <c r="O146" s="125">
        <f t="shared" si="9"/>
        <v>-3.6165336787073815E-2</v>
      </c>
      <c r="Q146" s="124">
        <v>186608.51730900002</v>
      </c>
      <c r="R146" s="121">
        <v>182612.73233699999</v>
      </c>
      <c r="S146" s="121">
        <f t="shared" si="10"/>
        <v>-3995.7849720000231</v>
      </c>
      <c r="T146" s="125">
        <f t="shared" si="11"/>
        <v>-2.1412661274102029E-2</v>
      </c>
    </row>
    <row r="147" spans="1:20" s="114" customFormat="1" ht="13" x14ac:dyDescent="0.3">
      <c r="A147" s="114">
        <v>141</v>
      </c>
      <c r="B147" s="123" t="s">
        <v>38</v>
      </c>
      <c r="C147" s="116">
        <v>20.223939999999999</v>
      </c>
      <c r="D147" s="117">
        <v>7930.6364399999984</v>
      </c>
      <c r="E147" s="118">
        <v>0.53084470548395013</v>
      </c>
      <c r="F147" s="119">
        <v>1</v>
      </c>
      <c r="G147" s="118">
        <v>0.36703817369299507</v>
      </c>
      <c r="H147" s="116">
        <v>20</v>
      </c>
      <c r="I147" s="114">
        <v>0</v>
      </c>
      <c r="J147" s="119">
        <v>1</v>
      </c>
      <c r="K147" s="114" t="s">
        <v>34</v>
      </c>
      <c r="L147" s="124">
        <v>298204.43319746671</v>
      </c>
      <c r="M147" s="121">
        <v>303624.09101106675</v>
      </c>
      <c r="N147" s="121">
        <f t="shared" si="8"/>
        <v>5419.6578136000317</v>
      </c>
      <c r="O147" s="125">
        <f t="shared" si="9"/>
        <v>1.8174303297534184E-2</v>
      </c>
      <c r="Q147" s="124">
        <v>736972.46736413334</v>
      </c>
      <c r="R147" s="121">
        <v>742392.12517773337</v>
      </c>
      <c r="S147" s="121">
        <f t="shared" si="10"/>
        <v>5419.6578136000317</v>
      </c>
      <c r="T147" s="125">
        <f t="shared" si="11"/>
        <v>7.3539488293016698E-3</v>
      </c>
    </row>
    <row r="148" spans="1:20" s="114" customFormat="1" ht="13" x14ac:dyDescent="0.3">
      <c r="A148" s="114">
        <v>142</v>
      </c>
      <c r="B148" s="123" t="s">
        <v>38</v>
      </c>
      <c r="C148" s="116">
        <v>42.954900000000002</v>
      </c>
      <c r="D148" s="117">
        <v>25989.857599999999</v>
      </c>
      <c r="E148" s="118">
        <v>0.77326905792879141</v>
      </c>
      <c r="F148" s="119">
        <v>1</v>
      </c>
      <c r="G148" s="118">
        <v>0.10235042735042721</v>
      </c>
      <c r="H148" s="116">
        <v>45</v>
      </c>
      <c r="I148" s="114">
        <v>0</v>
      </c>
      <c r="J148" s="119">
        <v>1</v>
      </c>
      <c r="K148" s="114" t="s">
        <v>34</v>
      </c>
      <c r="L148" s="124">
        <v>764858.84713200002</v>
      </c>
      <c r="M148" s="121">
        <v>797639.37677600002</v>
      </c>
      <c r="N148" s="121">
        <f t="shared" si="8"/>
        <v>32780.529643999995</v>
      </c>
      <c r="O148" s="125">
        <f t="shared" si="9"/>
        <v>4.2858273480025133E-2</v>
      </c>
      <c r="Q148" s="124">
        <v>2186593.541298667</v>
      </c>
      <c r="R148" s="121">
        <v>2219374.0709426668</v>
      </c>
      <c r="S148" s="121">
        <f t="shared" si="10"/>
        <v>32780.529643999878</v>
      </c>
      <c r="T148" s="125">
        <f t="shared" si="11"/>
        <v>1.4991597214967893E-2</v>
      </c>
    </row>
    <row r="149" spans="1:20" s="114" customFormat="1" ht="13" x14ac:dyDescent="0.3">
      <c r="A149" s="114">
        <v>143</v>
      </c>
      <c r="B149" s="123" t="s">
        <v>38</v>
      </c>
      <c r="C149" s="116">
        <v>5.7547049999999986</v>
      </c>
      <c r="D149" s="117">
        <v>2792.9835600000001</v>
      </c>
      <c r="E149" s="118">
        <v>0.64898579165858039</v>
      </c>
      <c r="F149" s="119">
        <v>1</v>
      </c>
      <c r="G149" s="118">
        <v>6.1465261931349269E-2</v>
      </c>
      <c r="H149" s="116">
        <v>3</v>
      </c>
      <c r="I149" s="114">
        <v>0</v>
      </c>
      <c r="J149" s="119">
        <v>1</v>
      </c>
      <c r="K149" s="114" t="s">
        <v>34</v>
      </c>
      <c r="L149" s="124">
        <v>120363.97696753334</v>
      </c>
      <c r="M149" s="121">
        <v>120289.15010893333</v>
      </c>
      <c r="N149" s="121">
        <f t="shared" si="8"/>
        <v>-74.826858600004925</v>
      </c>
      <c r="O149" s="125">
        <f t="shared" si="9"/>
        <v>-6.216715373253953E-4</v>
      </c>
      <c r="Q149" s="124">
        <v>283879.94280086661</v>
      </c>
      <c r="R149" s="121">
        <v>283805.11594226665</v>
      </c>
      <c r="S149" s="121">
        <f t="shared" si="10"/>
        <v>-74.82685859996127</v>
      </c>
      <c r="T149" s="125">
        <f t="shared" si="11"/>
        <v>-2.6358628179818289E-4</v>
      </c>
    </row>
    <row r="150" spans="1:20" s="114" customFormat="1" ht="13" x14ac:dyDescent="0.3">
      <c r="A150" s="114">
        <v>144</v>
      </c>
      <c r="B150" s="123" t="s">
        <v>38</v>
      </c>
      <c r="C150" s="116">
        <v>19.751000000000001</v>
      </c>
      <c r="D150" s="117">
        <v>4691.8074666666662</v>
      </c>
      <c r="E150" s="118">
        <v>0.37049976457190409</v>
      </c>
      <c r="F150" s="119">
        <v>1</v>
      </c>
      <c r="G150" s="118">
        <v>0.50663052111751927</v>
      </c>
      <c r="H150" s="116">
        <v>20</v>
      </c>
      <c r="I150" s="114">
        <v>0</v>
      </c>
      <c r="J150" s="119">
        <v>1</v>
      </c>
      <c r="K150" s="114" t="s">
        <v>34</v>
      </c>
      <c r="L150" s="124">
        <v>240478.19925599999</v>
      </c>
      <c r="M150" s="121">
        <v>234637.71767466664</v>
      </c>
      <c r="N150" s="121">
        <f t="shared" si="8"/>
        <v>-5840.4815813333553</v>
      </c>
      <c r="O150" s="125">
        <f t="shared" si="9"/>
        <v>-2.4286948253117516E-2</v>
      </c>
      <c r="Q150" s="124">
        <v>501968.37592266663</v>
      </c>
      <c r="R150" s="121">
        <v>496127.8943413333</v>
      </c>
      <c r="S150" s="121">
        <f t="shared" si="10"/>
        <v>-5840.4815813333262</v>
      </c>
      <c r="T150" s="125">
        <f t="shared" si="11"/>
        <v>-1.1635158431241717E-2</v>
      </c>
    </row>
    <row r="151" spans="1:20" s="114" customFormat="1" ht="13" x14ac:dyDescent="0.3">
      <c r="A151" s="114">
        <v>145</v>
      </c>
      <c r="B151" s="123" t="s">
        <v>38</v>
      </c>
      <c r="C151" s="116">
        <v>18.703716666666669</v>
      </c>
      <c r="D151" s="117">
        <v>3574.3015333333328</v>
      </c>
      <c r="E151" s="118">
        <v>0.2399396008271735</v>
      </c>
      <c r="F151" s="119">
        <v>1</v>
      </c>
      <c r="G151" s="118">
        <v>0.63675948390828596</v>
      </c>
      <c r="H151" s="116">
        <v>19</v>
      </c>
      <c r="I151" s="114">
        <v>0</v>
      </c>
      <c r="J151" s="119">
        <v>1</v>
      </c>
      <c r="K151" s="114" t="s">
        <v>34</v>
      </c>
      <c r="L151" s="124">
        <v>213061.712374</v>
      </c>
      <c r="M151" s="121">
        <v>205304.984532</v>
      </c>
      <c r="N151" s="121">
        <f t="shared" si="8"/>
        <v>-7756.727841999993</v>
      </c>
      <c r="O151" s="125">
        <f t="shared" si="9"/>
        <v>-3.6406014743672686E-2</v>
      </c>
      <c r="Q151" s="124">
        <v>414950.75570733333</v>
      </c>
      <c r="R151" s="121">
        <v>407194.02786533337</v>
      </c>
      <c r="S151" s="121">
        <f t="shared" si="10"/>
        <v>-7756.7278419999639</v>
      </c>
      <c r="T151" s="125">
        <f t="shared" si="11"/>
        <v>-1.8693128606978172E-2</v>
      </c>
    </row>
    <row r="152" spans="1:20" s="114" customFormat="1" ht="13" x14ac:dyDescent="0.3">
      <c r="A152" s="114">
        <v>146</v>
      </c>
      <c r="B152" s="123" t="s">
        <v>38</v>
      </c>
      <c r="C152" s="116">
        <v>14.130000000000004</v>
      </c>
      <c r="D152" s="117">
        <v>7817.3149602499989</v>
      </c>
      <c r="E152" s="118">
        <v>0.83261412873076401</v>
      </c>
      <c r="F152" s="119">
        <v>1</v>
      </c>
      <c r="G152" s="118">
        <v>0.1098673265094674</v>
      </c>
      <c r="H152" s="116">
        <v>15.700000000000003</v>
      </c>
      <c r="I152" s="114">
        <v>0</v>
      </c>
      <c r="J152" s="119">
        <v>1</v>
      </c>
      <c r="K152" s="114" t="s">
        <v>34</v>
      </c>
      <c r="L152" s="124">
        <v>209438.38017425084</v>
      </c>
      <c r="M152" s="121">
        <v>220124.80573876083</v>
      </c>
      <c r="N152" s="121">
        <f t="shared" si="8"/>
        <v>10686.425564509991</v>
      </c>
      <c r="O152" s="125">
        <f t="shared" si="9"/>
        <v>5.1024198886655742E-2</v>
      </c>
      <c r="Q152" s="124">
        <v>638986.06767425081</v>
      </c>
      <c r="R152" s="121">
        <v>649672.49323876086</v>
      </c>
      <c r="S152" s="121">
        <f t="shared" si="10"/>
        <v>10686.425564510049</v>
      </c>
      <c r="T152" s="125">
        <f t="shared" si="11"/>
        <v>1.6724035319589926E-2</v>
      </c>
    </row>
    <row r="153" spans="1:20" s="114" customFormat="1" ht="13" x14ac:dyDescent="0.3">
      <c r="A153" s="114">
        <v>147</v>
      </c>
      <c r="B153" s="123" t="s">
        <v>38</v>
      </c>
      <c r="C153" s="116">
        <v>24.300000000000008</v>
      </c>
      <c r="D153" s="117">
        <v>4119.3016199999993</v>
      </c>
      <c r="E153" s="118">
        <v>0.31154920692141308</v>
      </c>
      <c r="F153" s="119">
        <v>1</v>
      </c>
      <c r="G153" s="118">
        <v>0.56316759918616477</v>
      </c>
      <c r="H153" s="116">
        <v>27</v>
      </c>
      <c r="I153" s="114">
        <v>0</v>
      </c>
      <c r="J153" s="119">
        <v>1</v>
      </c>
      <c r="K153" s="114" t="s">
        <v>34</v>
      </c>
      <c r="L153" s="124">
        <v>246747.60260006666</v>
      </c>
      <c r="M153" s="121">
        <v>237563.57857286665</v>
      </c>
      <c r="N153" s="121">
        <f t="shared" si="8"/>
        <v>-9184.0240272000083</v>
      </c>
      <c r="O153" s="125">
        <f t="shared" si="9"/>
        <v>-3.7220317159821222E-2</v>
      </c>
      <c r="Q153" s="124">
        <v>465965.54176673334</v>
      </c>
      <c r="R153" s="121">
        <v>456781.51773953333</v>
      </c>
      <c r="S153" s="121">
        <f t="shared" si="10"/>
        <v>-9184.0240272000083</v>
      </c>
      <c r="T153" s="125">
        <f t="shared" si="11"/>
        <v>-1.9709663492236549E-2</v>
      </c>
    </row>
    <row r="154" spans="1:20" s="114" customFormat="1" ht="13" x14ac:dyDescent="0.3">
      <c r="A154" s="114">
        <v>148</v>
      </c>
      <c r="B154" s="123" t="s">
        <v>38</v>
      </c>
      <c r="C154" s="116">
        <v>18</v>
      </c>
      <c r="D154" s="117">
        <v>9440.0189000000009</v>
      </c>
      <c r="E154" s="118">
        <v>0.87960993887170436</v>
      </c>
      <c r="F154" s="119">
        <v>1</v>
      </c>
      <c r="G154" s="118">
        <v>7.0272059536922171E-2</v>
      </c>
      <c r="H154" s="116">
        <v>20</v>
      </c>
      <c r="I154" s="114">
        <v>0</v>
      </c>
      <c r="J154" s="119">
        <v>1</v>
      </c>
      <c r="K154" s="114" t="s">
        <v>34</v>
      </c>
      <c r="L154" s="124">
        <v>313937.67460966663</v>
      </c>
      <c r="M154" s="121">
        <v>326007.69082566665</v>
      </c>
      <c r="N154" s="121">
        <f t="shared" si="8"/>
        <v>12070.016216000018</v>
      </c>
      <c r="O154" s="125">
        <f t="shared" si="9"/>
        <v>3.8447173411114907E-2</v>
      </c>
      <c r="Q154" s="124">
        <v>830446.15710966662</v>
      </c>
      <c r="R154" s="121">
        <v>842516.17332566669</v>
      </c>
      <c r="S154" s="121">
        <f t="shared" si="10"/>
        <v>12070.016216000076</v>
      </c>
      <c r="T154" s="125">
        <f t="shared" si="11"/>
        <v>1.4534375422976569E-2</v>
      </c>
    </row>
    <row r="155" spans="1:20" s="114" customFormat="1" ht="13" x14ac:dyDescent="0.3">
      <c r="A155" s="114">
        <v>149</v>
      </c>
      <c r="B155" s="123" t="s">
        <v>38</v>
      </c>
      <c r="C155" s="116">
        <v>5.9699999999999989</v>
      </c>
      <c r="D155" s="117">
        <v>815.30078000000003</v>
      </c>
      <c r="E155" s="118">
        <v>0.30785546869808039</v>
      </c>
      <c r="F155" s="119">
        <v>1</v>
      </c>
      <c r="G155" s="118">
        <v>0.70976666748280004</v>
      </c>
      <c r="H155" s="116">
        <v>6.6333333333333329</v>
      </c>
      <c r="I155" s="114">
        <v>0</v>
      </c>
      <c r="J155" s="119">
        <v>1</v>
      </c>
      <c r="K155" s="114" t="s">
        <v>34</v>
      </c>
      <c r="L155" s="124">
        <v>71584.918121266659</v>
      </c>
      <c r="M155" s="121">
        <v>70559.628404466668</v>
      </c>
      <c r="N155" s="121">
        <f t="shared" si="8"/>
        <v>-1025.2897167999909</v>
      </c>
      <c r="O155" s="125">
        <f t="shared" si="9"/>
        <v>-1.4322705727806018E-2</v>
      </c>
      <c r="Q155" s="124">
        <v>114078.85478793332</v>
      </c>
      <c r="R155" s="121">
        <v>113053.56507113334</v>
      </c>
      <c r="S155" s="121">
        <f t="shared" si="10"/>
        <v>-1025.2897167999763</v>
      </c>
      <c r="T155" s="125">
        <f t="shared" si="11"/>
        <v>-8.9875526775399072E-3</v>
      </c>
    </row>
    <row r="156" spans="1:20" s="114" customFormat="1" ht="13" x14ac:dyDescent="0.3">
      <c r="A156" s="114">
        <v>150</v>
      </c>
      <c r="B156" s="123" t="s">
        <v>38</v>
      </c>
      <c r="C156" s="116">
        <v>16.110000000000003</v>
      </c>
      <c r="D156" s="117">
        <v>3960.91482</v>
      </c>
      <c r="E156" s="118">
        <v>0.51715530472526905</v>
      </c>
      <c r="F156" s="119">
        <v>1</v>
      </c>
      <c r="G156" s="118">
        <v>0.33016828567519485</v>
      </c>
      <c r="H156" s="116">
        <v>17.900000000000002</v>
      </c>
      <c r="I156" s="114">
        <v>0</v>
      </c>
      <c r="J156" s="119">
        <v>1</v>
      </c>
      <c r="K156" s="114" t="s">
        <v>34</v>
      </c>
      <c r="L156" s="124">
        <v>199983.34231073331</v>
      </c>
      <c r="M156" s="121">
        <v>197812.8826415333</v>
      </c>
      <c r="N156" s="121">
        <f t="shared" si="8"/>
        <v>-2170.459669200005</v>
      </c>
      <c r="O156" s="125">
        <f t="shared" si="9"/>
        <v>-1.0853202292356699E-2</v>
      </c>
      <c r="Q156" s="124">
        <v>414915.31481073331</v>
      </c>
      <c r="R156" s="121">
        <v>412744.85514153331</v>
      </c>
      <c r="S156" s="121">
        <f t="shared" si="10"/>
        <v>-2170.459669200005</v>
      </c>
      <c r="T156" s="125">
        <f t="shared" si="11"/>
        <v>-5.2310907593036814E-3</v>
      </c>
    </row>
    <row r="157" spans="1:20" s="114" customFormat="1" ht="13" x14ac:dyDescent="0.3">
      <c r="A157" s="114">
        <v>151</v>
      </c>
      <c r="B157" s="123" t="s">
        <v>38</v>
      </c>
      <c r="C157" s="116">
        <v>7.258256666666667</v>
      </c>
      <c r="D157" s="117">
        <v>3237.4495200000001</v>
      </c>
      <c r="E157" s="118">
        <v>0.58306806609506923</v>
      </c>
      <c r="F157" s="119">
        <v>1</v>
      </c>
      <c r="G157" s="118">
        <v>0.14621131270010657</v>
      </c>
      <c r="H157" s="116">
        <v>7.2900000000000018</v>
      </c>
      <c r="I157" s="114">
        <v>0</v>
      </c>
      <c r="J157" s="119">
        <v>1</v>
      </c>
      <c r="K157" s="114" t="s">
        <v>34</v>
      </c>
      <c r="L157" s="124">
        <v>138997.96030973335</v>
      </c>
      <c r="M157" s="121">
        <v>139367.92373519999</v>
      </c>
      <c r="N157" s="121">
        <f t="shared" si="8"/>
        <v>369.96342546664528</v>
      </c>
      <c r="O157" s="125">
        <f t="shared" si="9"/>
        <v>2.6616464345393604E-3</v>
      </c>
      <c r="Q157" s="124">
        <v>321796.62780973333</v>
      </c>
      <c r="R157" s="121">
        <v>322166.59123519994</v>
      </c>
      <c r="S157" s="121">
        <f t="shared" si="10"/>
        <v>369.96342546661617</v>
      </c>
      <c r="T157" s="125">
        <f t="shared" si="11"/>
        <v>1.1496808651623351E-3</v>
      </c>
    </row>
    <row r="158" spans="1:20" s="114" customFormat="1" ht="13" x14ac:dyDescent="0.3">
      <c r="A158" s="114">
        <v>152</v>
      </c>
      <c r="B158" s="123" t="s">
        <v>38</v>
      </c>
      <c r="C158" s="116">
        <v>18.900000000000002</v>
      </c>
      <c r="D158" s="117">
        <v>4588.6465200000002</v>
      </c>
      <c r="E158" s="118">
        <v>0.36691189367796573</v>
      </c>
      <c r="F158" s="119">
        <v>1</v>
      </c>
      <c r="G158" s="118">
        <v>0.61005162465836604</v>
      </c>
      <c r="H158" s="116">
        <v>21</v>
      </c>
      <c r="I158" s="114">
        <v>0</v>
      </c>
      <c r="J158" s="119">
        <v>1</v>
      </c>
      <c r="K158" s="114" t="s">
        <v>34</v>
      </c>
      <c r="L158" s="124">
        <v>213266.33472973332</v>
      </c>
      <c r="M158" s="121">
        <v>215573.0962585333</v>
      </c>
      <c r="N158" s="121">
        <f t="shared" si="8"/>
        <v>2306.7615287999797</v>
      </c>
      <c r="O158" s="125">
        <f t="shared" si="9"/>
        <v>1.0816341602734798E-2</v>
      </c>
      <c r="Q158" s="124">
        <v>462386.85639639996</v>
      </c>
      <c r="R158" s="121">
        <v>464693.61792519991</v>
      </c>
      <c r="S158" s="121">
        <f t="shared" si="10"/>
        <v>2306.7615287999506</v>
      </c>
      <c r="T158" s="125">
        <f t="shared" si="11"/>
        <v>4.9888129320492308E-3</v>
      </c>
    </row>
    <row r="159" spans="1:20" s="114" customFormat="1" ht="13" x14ac:dyDescent="0.3">
      <c r="A159" s="114">
        <v>153</v>
      </c>
      <c r="B159" s="123" t="s">
        <v>38</v>
      </c>
      <c r="C159" s="116">
        <v>17.886186666666667</v>
      </c>
      <c r="D159" s="117">
        <v>9758.740429999998</v>
      </c>
      <c r="E159" s="118">
        <v>0.63778795464073101</v>
      </c>
      <c r="F159" s="119">
        <v>1</v>
      </c>
      <c r="G159" s="118">
        <v>0.16846115302641285</v>
      </c>
      <c r="H159" s="116">
        <v>19</v>
      </c>
      <c r="I159" s="114">
        <v>0</v>
      </c>
      <c r="J159" s="119">
        <v>1</v>
      </c>
      <c r="K159" s="114" t="s">
        <v>34</v>
      </c>
      <c r="L159" s="124">
        <v>323079.86822343338</v>
      </c>
      <c r="M159" s="121">
        <v>334293.71929929999</v>
      </c>
      <c r="N159" s="121">
        <f t="shared" si="8"/>
        <v>11213.851075866609</v>
      </c>
      <c r="O159" s="125">
        <f t="shared" si="9"/>
        <v>3.4709222637516399E-2</v>
      </c>
      <c r="Q159" s="124">
        <v>854415.58405676682</v>
      </c>
      <c r="R159" s="121">
        <v>865629.43513263343</v>
      </c>
      <c r="S159" s="121">
        <f t="shared" si="10"/>
        <v>11213.851075866609</v>
      </c>
      <c r="T159" s="125">
        <f t="shared" si="11"/>
        <v>1.3124586308015617E-2</v>
      </c>
    </row>
    <row r="160" spans="1:20" s="114" customFormat="1" ht="13" x14ac:dyDescent="0.3">
      <c r="A160" s="114">
        <v>154</v>
      </c>
      <c r="B160" s="123" t="s">
        <v>38</v>
      </c>
      <c r="C160" s="116">
        <v>11.519999999999998</v>
      </c>
      <c r="D160" s="117">
        <v>3847.8351149999999</v>
      </c>
      <c r="E160" s="118">
        <v>0.42617551898174949</v>
      </c>
      <c r="F160" s="119">
        <v>1</v>
      </c>
      <c r="G160" s="118">
        <v>0.11097627715516223</v>
      </c>
      <c r="H160" s="116">
        <v>12.799999999999999</v>
      </c>
      <c r="I160" s="114">
        <v>0</v>
      </c>
      <c r="J160" s="119">
        <v>1</v>
      </c>
      <c r="K160" s="114" t="s">
        <v>34</v>
      </c>
      <c r="L160" s="124">
        <v>122412.73886536666</v>
      </c>
      <c r="M160" s="121">
        <v>119852.07649576665</v>
      </c>
      <c r="N160" s="121">
        <f t="shared" si="8"/>
        <v>-2560.6623696000024</v>
      </c>
      <c r="O160" s="125">
        <f t="shared" si="9"/>
        <v>-2.0918267112839447E-2</v>
      </c>
      <c r="Q160" s="124">
        <v>262834.25136536668</v>
      </c>
      <c r="R160" s="121">
        <v>260273.58899576665</v>
      </c>
      <c r="S160" s="121">
        <f t="shared" si="10"/>
        <v>-2560.6623696000315</v>
      </c>
      <c r="T160" s="125">
        <f t="shared" si="11"/>
        <v>-9.7424987660396176E-3</v>
      </c>
    </row>
    <row r="161" spans="1:20" s="114" customFormat="1" ht="13" x14ac:dyDescent="0.3">
      <c r="A161" s="114">
        <v>155</v>
      </c>
      <c r="B161" s="123" t="s">
        <v>192</v>
      </c>
      <c r="C161" s="116">
        <v>15.082374999999999</v>
      </c>
      <c r="D161" s="117">
        <v>2.6487095750000003</v>
      </c>
      <c r="E161" s="118">
        <v>3.2220207793345331E-4</v>
      </c>
      <c r="F161" s="119">
        <v>1.4999999999999999E-4</v>
      </c>
      <c r="G161" s="118">
        <v>1</v>
      </c>
      <c r="H161" s="116">
        <v>9.9999999999999992E-2</v>
      </c>
      <c r="I161" s="114">
        <v>147.29999999999998</v>
      </c>
      <c r="J161" s="119">
        <v>1</v>
      </c>
      <c r="K161" s="114" t="s">
        <v>37</v>
      </c>
      <c r="L161" s="124">
        <v>60415.539559853583</v>
      </c>
      <c r="M161" s="121">
        <v>50770.092293666596</v>
      </c>
      <c r="N161" s="121">
        <f t="shared" si="8"/>
        <v>-9645.4472661869877</v>
      </c>
      <c r="O161" s="125">
        <f t="shared" si="9"/>
        <v>-0.15965176073005619</v>
      </c>
      <c r="Q161" s="124">
        <v>60659.924559853585</v>
      </c>
      <c r="R161" s="121">
        <v>51014.477293666598</v>
      </c>
      <c r="S161" s="121">
        <f t="shared" si="10"/>
        <v>-9645.4472661869877</v>
      </c>
      <c r="T161" s="125">
        <f t="shared" si="11"/>
        <v>-0.1590085602013856</v>
      </c>
    </row>
    <row r="162" spans="1:20" s="114" customFormat="1" ht="13" x14ac:dyDescent="0.3">
      <c r="A162" s="114">
        <v>156</v>
      </c>
      <c r="B162" s="123" t="s">
        <v>192</v>
      </c>
      <c r="C162" s="116">
        <v>134.25</v>
      </c>
      <c r="D162" s="117">
        <v>0</v>
      </c>
      <c r="E162" s="118">
        <v>0</v>
      </c>
      <c r="F162" s="119">
        <v>0.24894083333333331</v>
      </c>
      <c r="G162" s="118">
        <v>0</v>
      </c>
      <c r="H162" s="116">
        <v>149.16666666666666</v>
      </c>
      <c r="I162" s="114">
        <v>450</v>
      </c>
      <c r="J162" s="119">
        <v>1</v>
      </c>
      <c r="K162" s="114" t="s">
        <v>36</v>
      </c>
      <c r="L162" s="124">
        <v>397081.85864695004</v>
      </c>
      <c r="M162" s="121">
        <v>311027.60864695004</v>
      </c>
      <c r="N162" s="121">
        <f t="shared" si="8"/>
        <v>-86054.25</v>
      </c>
      <c r="O162" s="125">
        <f t="shared" si="9"/>
        <v>-0.21671664954230963</v>
      </c>
      <c r="Q162" s="124">
        <v>397081.85864695004</v>
      </c>
      <c r="R162" s="121">
        <v>311027.60864695004</v>
      </c>
      <c r="S162" s="121">
        <f t="shared" si="10"/>
        <v>-86054.25</v>
      </c>
      <c r="T162" s="125">
        <f t="shared" si="11"/>
        <v>-0.21671664954230963</v>
      </c>
    </row>
    <row r="163" spans="1:20" s="114" customFormat="1" ht="13" x14ac:dyDescent="0.3">
      <c r="A163" s="114">
        <v>157</v>
      </c>
      <c r="B163" s="123" t="s">
        <v>192</v>
      </c>
      <c r="C163" s="116">
        <v>46.046170333333329</v>
      </c>
      <c r="D163" s="117">
        <v>29458.529955000005</v>
      </c>
      <c r="E163" s="118">
        <v>0.78705326250610519</v>
      </c>
      <c r="F163" s="119">
        <v>1</v>
      </c>
      <c r="G163" s="118">
        <v>0.10557831337476509</v>
      </c>
      <c r="H163" s="116">
        <v>44.100000000000016</v>
      </c>
      <c r="I163" s="114">
        <v>0</v>
      </c>
      <c r="J163" s="119">
        <v>1</v>
      </c>
      <c r="K163" s="114" t="s">
        <v>34</v>
      </c>
      <c r="L163" s="124">
        <v>841256.52811651665</v>
      </c>
      <c r="M163" s="121">
        <v>884838.96510305011</v>
      </c>
      <c r="N163" s="121">
        <f t="shared" si="8"/>
        <v>43582.436986533459</v>
      </c>
      <c r="O163" s="125">
        <f t="shared" si="9"/>
        <v>5.180635814394198E-2</v>
      </c>
      <c r="Q163" s="124">
        <v>2461396.0547831831</v>
      </c>
      <c r="R163" s="121">
        <v>2504978.4917697166</v>
      </c>
      <c r="S163" s="121">
        <f t="shared" si="10"/>
        <v>43582.436986533459</v>
      </c>
      <c r="T163" s="125">
        <f t="shared" si="11"/>
        <v>1.770638938899758E-2</v>
      </c>
    </row>
    <row r="164" spans="1:20" s="114" customFormat="1" ht="13" x14ac:dyDescent="0.3">
      <c r="A164" s="114">
        <v>158</v>
      </c>
      <c r="B164" s="123" t="s">
        <v>192</v>
      </c>
      <c r="C164" s="116">
        <v>8.069641333333335</v>
      </c>
      <c r="D164" s="117">
        <v>3764.4383199999993</v>
      </c>
      <c r="E164" s="118">
        <v>0.56501370491000424</v>
      </c>
      <c r="F164" s="119">
        <v>1</v>
      </c>
      <c r="G164" s="118">
        <v>0.2378927966056309</v>
      </c>
      <c r="H164" s="116">
        <v>4.6000000000000005</v>
      </c>
      <c r="I164" s="114">
        <v>0</v>
      </c>
      <c r="J164" s="119">
        <v>1</v>
      </c>
      <c r="K164" s="114" t="s">
        <v>34</v>
      </c>
      <c r="L164" s="124">
        <v>109521.99488586669</v>
      </c>
      <c r="M164" s="121">
        <v>113368.97586200001</v>
      </c>
      <c r="N164" s="121">
        <f t="shared" si="8"/>
        <v>3846.9809761333163</v>
      </c>
      <c r="O164" s="125">
        <f t="shared" si="9"/>
        <v>3.5125190881907062E-2</v>
      </c>
      <c r="Q164" s="124">
        <v>315876.47238586663</v>
      </c>
      <c r="R164" s="121">
        <v>319723.45336199994</v>
      </c>
      <c r="S164" s="121">
        <f t="shared" si="10"/>
        <v>3846.9809761333163</v>
      </c>
      <c r="T164" s="125">
        <f t="shared" si="11"/>
        <v>1.2178751228530698E-2</v>
      </c>
    </row>
    <row r="165" spans="1:20" s="114" customFormat="1" ht="13" x14ac:dyDescent="0.3">
      <c r="A165" s="114">
        <v>159</v>
      </c>
      <c r="B165" s="123" t="s">
        <v>192</v>
      </c>
      <c r="C165" s="116">
        <v>5.3999999999999995</v>
      </c>
      <c r="D165" s="117">
        <v>0</v>
      </c>
      <c r="E165" s="118">
        <v>0</v>
      </c>
      <c r="F165" s="119">
        <v>4.680000000000001E-3</v>
      </c>
      <c r="G165" s="118">
        <v>0</v>
      </c>
      <c r="H165" s="116">
        <v>6</v>
      </c>
      <c r="I165" s="114">
        <v>400</v>
      </c>
      <c r="J165" s="119">
        <v>2</v>
      </c>
      <c r="K165" s="114" t="s">
        <v>37</v>
      </c>
      <c r="L165" s="124">
        <v>21922.854480000005</v>
      </c>
      <c r="M165" s="121">
        <v>18461.454480000004</v>
      </c>
      <c r="N165" s="121">
        <f t="shared" si="8"/>
        <v>-3461.4000000000015</v>
      </c>
      <c r="O165" s="125">
        <f t="shared" si="9"/>
        <v>-0.15789002308790587</v>
      </c>
      <c r="Q165" s="124">
        <v>21922.854480000005</v>
      </c>
      <c r="R165" s="121">
        <v>18461.454480000004</v>
      </c>
      <c r="S165" s="121">
        <f t="shared" si="10"/>
        <v>-3461.4000000000015</v>
      </c>
      <c r="T165" s="125">
        <f t="shared" si="11"/>
        <v>-0.15789002308790587</v>
      </c>
    </row>
    <row r="166" spans="1:20" s="114" customFormat="1" ht="13" x14ac:dyDescent="0.3">
      <c r="A166" s="114">
        <v>160</v>
      </c>
      <c r="B166" s="123" t="s">
        <v>192</v>
      </c>
      <c r="C166" s="116">
        <v>6.75</v>
      </c>
      <c r="D166" s="117">
        <v>873.15158750000001</v>
      </c>
      <c r="E166" s="118">
        <v>0.47882228385448078</v>
      </c>
      <c r="F166" s="119">
        <v>1</v>
      </c>
      <c r="G166" s="118">
        <v>0.26872632440561184</v>
      </c>
      <c r="H166" s="116">
        <v>7.5</v>
      </c>
      <c r="I166" s="114">
        <v>0</v>
      </c>
      <c r="J166" s="119">
        <v>1</v>
      </c>
      <c r="K166" s="114" t="s">
        <v>34</v>
      </c>
      <c r="L166" s="124">
        <v>81350.452986125005</v>
      </c>
      <c r="M166" s="121">
        <v>78884.247984624977</v>
      </c>
      <c r="N166" s="121">
        <f t="shared" si="8"/>
        <v>-2466.2050015000277</v>
      </c>
      <c r="O166" s="125">
        <f t="shared" si="9"/>
        <v>-3.0315811540971498E-2</v>
      </c>
      <c r="Q166" s="124">
        <v>129182.05965279166</v>
      </c>
      <c r="R166" s="121">
        <v>126715.85465129164</v>
      </c>
      <c r="S166" s="121">
        <f t="shared" si="10"/>
        <v>-2466.2050015000277</v>
      </c>
      <c r="T166" s="125">
        <f t="shared" si="11"/>
        <v>-1.9090924917349639E-2</v>
      </c>
    </row>
    <row r="167" spans="1:20" s="114" customFormat="1" ht="13" x14ac:dyDescent="0.3">
      <c r="A167" s="114">
        <v>161</v>
      </c>
      <c r="B167" s="123" t="s">
        <v>192</v>
      </c>
      <c r="C167" s="116">
        <v>0.9693666666666666</v>
      </c>
      <c r="D167" s="117">
        <v>125.44148333333334</v>
      </c>
      <c r="E167" s="118">
        <v>0.16567455495741082</v>
      </c>
      <c r="F167" s="119">
        <v>9.3399999999999993E-3</v>
      </c>
      <c r="G167" s="118">
        <v>0.51131116190120807</v>
      </c>
      <c r="H167" s="116">
        <v>0.37999999999999995</v>
      </c>
      <c r="I167" s="114">
        <v>40</v>
      </c>
      <c r="J167" s="119">
        <v>1</v>
      </c>
      <c r="K167" s="114" t="s">
        <v>37</v>
      </c>
      <c r="L167" s="124">
        <v>9782.758110499999</v>
      </c>
      <c r="M167" s="121">
        <v>8717.7183964999986</v>
      </c>
      <c r="N167" s="121">
        <f t="shared" si="8"/>
        <v>-1065.0397140000005</v>
      </c>
      <c r="O167" s="125">
        <f t="shared" si="9"/>
        <v>-0.10886906350642314</v>
      </c>
      <c r="Q167" s="124">
        <v>19693.009777166666</v>
      </c>
      <c r="R167" s="121">
        <v>18627.970063166664</v>
      </c>
      <c r="S167" s="121">
        <f t="shared" si="10"/>
        <v>-1065.0397140000023</v>
      </c>
      <c r="T167" s="125">
        <f t="shared" si="11"/>
        <v>-5.4082119800441954E-2</v>
      </c>
    </row>
    <row r="168" spans="1:20" s="114" customFormat="1" ht="13" x14ac:dyDescent="0.3">
      <c r="A168" s="114">
        <v>162</v>
      </c>
      <c r="B168" s="123" t="s">
        <v>192</v>
      </c>
      <c r="C168" s="116">
        <v>1.6221999999999994</v>
      </c>
      <c r="D168" s="117">
        <v>152.17951666666667</v>
      </c>
      <c r="E168" s="118">
        <v>0.1203331166729398</v>
      </c>
      <c r="F168" s="119">
        <v>1.145E-2</v>
      </c>
      <c r="G168" s="118">
        <v>0.67146498725446091</v>
      </c>
      <c r="H168" s="116">
        <v>0.88000000000000023</v>
      </c>
      <c r="I168" s="114">
        <v>76</v>
      </c>
      <c r="J168" s="119">
        <v>1</v>
      </c>
      <c r="K168" s="114" t="s">
        <v>37</v>
      </c>
      <c r="L168" s="124">
        <v>12461.543299499999</v>
      </c>
      <c r="M168" s="121">
        <v>11135.161220166667</v>
      </c>
      <c r="N168" s="121">
        <f t="shared" si="8"/>
        <v>-1326.3820793333325</v>
      </c>
      <c r="O168" s="125">
        <f t="shared" si="9"/>
        <v>-0.10643802677205733</v>
      </c>
      <c r="Q168" s="124">
        <v>27036.903299499994</v>
      </c>
      <c r="R168" s="121">
        <v>25710.521220166662</v>
      </c>
      <c r="S168" s="121">
        <f t="shared" si="10"/>
        <v>-1326.3820793333325</v>
      </c>
      <c r="T168" s="125">
        <f t="shared" si="11"/>
        <v>-4.9058209982126982E-2</v>
      </c>
    </row>
    <row r="169" spans="1:20" s="114" customFormat="1" ht="13" x14ac:dyDescent="0.3">
      <c r="A169" s="114">
        <v>163</v>
      </c>
      <c r="B169" s="123" t="s">
        <v>192</v>
      </c>
      <c r="C169" s="116">
        <v>4.6939416666666665</v>
      </c>
      <c r="D169" s="117">
        <v>2030.6025166666668</v>
      </c>
      <c r="E169" s="118">
        <v>0.55824983605704082</v>
      </c>
      <c r="F169" s="119">
        <v>1</v>
      </c>
      <c r="G169" s="118">
        <v>0.38996746119475012</v>
      </c>
      <c r="H169" s="116">
        <v>3.5</v>
      </c>
      <c r="I169" s="114">
        <v>0</v>
      </c>
      <c r="J169" s="119">
        <v>1</v>
      </c>
      <c r="K169" s="114" t="s">
        <v>34</v>
      </c>
      <c r="L169" s="124">
        <v>86656.513551166674</v>
      </c>
      <c r="M169" s="121">
        <v>89548.297783499991</v>
      </c>
      <c r="N169" s="121">
        <f t="shared" si="8"/>
        <v>2891.784232333317</v>
      </c>
      <c r="O169" s="125">
        <f t="shared" si="9"/>
        <v>3.3370650558493239E-2</v>
      </c>
      <c r="Q169" s="124">
        <v>199768.1918845</v>
      </c>
      <c r="R169" s="121">
        <v>202659.97611683334</v>
      </c>
      <c r="S169" s="121">
        <f t="shared" si="10"/>
        <v>2891.7842323333316</v>
      </c>
      <c r="T169" s="125">
        <f t="shared" si="11"/>
        <v>1.4475699084293032E-2</v>
      </c>
    </row>
    <row r="170" spans="1:20" s="114" customFormat="1" ht="13" x14ac:dyDescent="0.3">
      <c r="A170" s="114">
        <v>164</v>
      </c>
      <c r="B170" s="123" t="s">
        <v>192</v>
      </c>
      <c r="C170" s="116">
        <v>149.52420000000004</v>
      </c>
      <c r="D170" s="117">
        <v>6821.3866166666676</v>
      </c>
      <c r="E170" s="118">
        <v>9.7191350768747964E-2</v>
      </c>
      <c r="F170" s="119">
        <v>0.10894000000000002</v>
      </c>
      <c r="G170" s="118">
        <v>0.57386499545519776</v>
      </c>
      <c r="H170" s="116">
        <v>15.340000000000002</v>
      </c>
      <c r="I170" s="114">
        <v>100</v>
      </c>
      <c r="J170" s="119">
        <v>2</v>
      </c>
      <c r="K170" s="114" t="s">
        <v>36</v>
      </c>
      <c r="L170" s="124">
        <v>694214.34340223332</v>
      </c>
      <c r="M170" s="121">
        <v>574192.36224689998</v>
      </c>
      <c r="N170" s="121">
        <f t="shared" si="8"/>
        <v>-120021.98115533334</v>
      </c>
      <c r="O170" s="125">
        <f t="shared" si="9"/>
        <v>-0.17288893883569853</v>
      </c>
      <c r="Q170" s="124">
        <v>1153468.6109022333</v>
      </c>
      <c r="R170" s="121">
        <v>1033446.6297468999</v>
      </c>
      <c r="S170" s="121">
        <f t="shared" si="10"/>
        <v>-120021.98115533334</v>
      </c>
      <c r="T170" s="125">
        <f t="shared" si="11"/>
        <v>-0.10405309691215019</v>
      </c>
    </row>
    <row r="171" spans="1:20" s="114" customFormat="1" ht="13" x14ac:dyDescent="0.3">
      <c r="A171" s="114">
        <v>165</v>
      </c>
      <c r="B171" s="123" t="s">
        <v>192</v>
      </c>
      <c r="C171" s="116">
        <v>17.387600000000003</v>
      </c>
      <c r="D171" s="117">
        <v>4093.0343749999997</v>
      </c>
      <c r="E171" s="118">
        <v>0.3189143178002406</v>
      </c>
      <c r="F171" s="119">
        <v>0.17987</v>
      </c>
      <c r="G171" s="118">
        <v>0.61534604661752845</v>
      </c>
      <c r="H171" s="116">
        <v>19.300000000000004</v>
      </c>
      <c r="I171" s="114">
        <v>0</v>
      </c>
      <c r="J171" s="119">
        <v>2</v>
      </c>
      <c r="K171" s="114" t="s">
        <v>34</v>
      </c>
      <c r="L171" s="124">
        <v>159373.46217624997</v>
      </c>
      <c r="M171" s="121">
        <v>160000.72710125</v>
      </c>
      <c r="N171" s="121">
        <f t="shared" si="8"/>
        <v>627.26492500002496</v>
      </c>
      <c r="O171" s="125">
        <f t="shared" si="9"/>
        <v>3.9358178986306841E-3</v>
      </c>
      <c r="Q171" s="124">
        <v>379795.87467624998</v>
      </c>
      <c r="R171" s="121">
        <v>380423.13960125</v>
      </c>
      <c r="S171" s="121">
        <f t="shared" si="10"/>
        <v>627.26492500002496</v>
      </c>
      <c r="T171" s="125">
        <f t="shared" si="11"/>
        <v>1.6515843557667008E-3</v>
      </c>
    </row>
    <row r="172" spans="1:20" s="114" customFormat="1" ht="13" x14ac:dyDescent="0.3">
      <c r="A172" s="114">
        <v>166</v>
      </c>
      <c r="B172" s="123" t="s">
        <v>192</v>
      </c>
      <c r="C172" s="116">
        <v>80.100000000000009</v>
      </c>
      <c r="D172" s="117">
        <v>1270.0816416666667</v>
      </c>
      <c r="E172" s="118">
        <v>2.3779451891282291E-2</v>
      </c>
      <c r="F172" s="119">
        <v>1</v>
      </c>
      <c r="G172" s="118">
        <v>0.96638747737909647</v>
      </c>
      <c r="H172" s="116">
        <v>89</v>
      </c>
      <c r="I172" s="114">
        <v>80</v>
      </c>
      <c r="J172" s="119">
        <v>1</v>
      </c>
      <c r="K172" s="114" t="s">
        <v>36</v>
      </c>
      <c r="L172" s="124">
        <v>282938.64743158332</v>
      </c>
      <c r="M172" s="121">
        <v>236739.36148724999</v>
      </c>
      <c r="N172" s="121">
        <f t="shared" si="8"/>
        <v>-46199.285944333329</v>
      </c>
      <c r="O172" s="125">
        <f t="shared" si="9"/>
        <v>-0.16328375908952014</v>
      </c>
      <c r="Q172" s="124">
        <v>366509.23659824999</v>
      </c>
      <c r="R172" s="121">
        <v>320309.95065391669</v>
      </c>
      <c r="S172" s="121">
        <f t="shared" si="10"/>
        <v>-46199.2859443333</v>
      </c>
      <c r="T172" s="125">
        <f t="shared" si="11"/>
        <v>-0.12605217367270544</v>
      </c>
    </row>
    <row r="173" spans="1:20" s="114" customFormat="1" ht="13" x14ac:dyDescent="0.3">
      <c r="A173" s="114">
        <v>167</v>
      </c>
      <c r="B173" s="123" t="s">
        <v>192</v>
      </c>
      <c r="C173" s="116">
        <v>0.27176666666666666</v>
      </c>
      <c r="D173" s="117">
        <v>29.247816666666669</v>
      </c>
      <c r="E173" s="118">
        <v>0.13969840405545686</v>
      </c>
      <c r="F173" s="119">
        <v>1.4779999999999996E-2</v>
      </c>
      <c r="G173" s="118">
        <v>0.89890282131661436</v>
      </c>
      <c r="H173" s="116">
        <v>0.29999999999999993</v>
      </c>
      <c r="I173" s="114">
        <v>20</v>
      </c>
      <c r="J173" s="119">
        <v>1</v>
      </c>
      <c r="K173" s="114" t="s">
        <v>37</v>
      </c>
      <c r="L173" s="124">
        <v>2324.9649271666663</v>
      </c>
      <c r="M173" s="121">
        <v>2305.1210664999999</v>
      </c>
      <c r="N173" s="121">
        <f t="shared" si="8"/>
        <v>-19.843860666666387</v>
      </c>
      <c r="O173" s="125">
        <f t="shared" si="9"/>
        <v>-8.5351225882143687E-3</v>
      </c>
      <c r="Q173" s="124">
        <v>4518.0399271666665</v>
      </c>
      <c r="R173" s="121">
        <v>4498.1960665000006</v>
      </c>
      <c r="S173" s="121">
        <f t="shared" si="10"/>
        <v>-19.843860666665933</v>
      </c>
      <c r="T173" s="125">
        <f t="shared" si="11"/>
        <v>-4.3921392875140722E-3</v>
      </c>
    </row>
    <row r="174" spans="1:20" s="114" customFormat="1" ht="13" x14ac:dyDescent="0.3">
      <c r="A174" s="114">
        <v>168</v>
      </c>
      <c r="B174" s="123" t="s">
        <v>192</v>
      </c>
      <c r="C174" s="116">
        <v>1.8259000000000001</v>
      </c>
      <c r="D174" s="117">
        <v>8.208991666666666</v>
      </c>
      <c r="E174" s="118">
        <v>5.6828350838523051E-3</v>
      </c>
      <c r="F174" s="119">
        <v>1.3750000000000004E-2</v>
      </c>
      <c r="G174" s="118">
        <v>1</v>
      </c>
      <c r="H174" s="116">
        <v>2</v>
      </c>
      <c r="I174" s="114">
        <v>120</v>
      </c>
      <c r="J174" s="119">
        <v>2</v>
      </c>
      <c r="K174" s="114" t="s">
        <v>37</v>
      </c>
      <c r="L174" s="124">
        <v>5693.060887749999</v>
      </c>
      <c r="M174" s="121">
        <v>4591.9428774166672</v>
      </c>
      <c r="N174" s="121">
        <f t="shared" si="8"/>
        <v>-1101.1180103333318</v>
      </c>
      <c r="O174" s="125">
        <f t="shared" si="9"/>
        <v>-0.19341405827973035</v>
      </c>
      <c r="Q174" s="124">
        <v>5980.2050544166659</v>
      </c>
      <c r="R174" s="121">
        <v>4879.0870440833341</v>
      </c>
      <c r="S174" s="121">
        <f t="shared" si="10"/>
        <v>-1101.1180103333318</v>
      </c>
      <c r="T174" s="125">
        <f t="shared" si="11"/>
        <v>-0.18412713281797982</v>
      </c>
    </row>
    <row r="175" spans="1:20" s="114" customFormat="1" ht="13" x14ac:dyDescent="0.3">
      <c r="A175" s="114">
        <v>169</v>
      </c>
      <c r="B175" s="123" t="s">
        <v>192</v>
      </c>
      <c r="C175" s="116">
        <v>1.8023333333333336</v>
      </c>
      <c r="D175" s="117">
        <v>12.806291666666665</v>
      </c>
      <c r="E175" s="118">
        <v>9.5967534446409451E-3</v>
      </c>
      <c r="F175" s="119">
        <v>1.7389999999999996E-2</v>
      </c>
      <c r="G175" s="118">
        <v>1</v>
      </c>
      <c r="H175" s="116">
        <v>2</v>
      </c>
      <c r="I175" s="114">
        <v>85</v>
      </c>
      <c r="J175" s="119">
        <v>2</v>
      </c>
      <c r="K175" s="114" t="s">
        <v>37</v>
      </c>
      <c r="L175" s="124">
        <v>5796.7230331499995</v>
      </c>
      <c r="M175" s="121">
        <v>4749.5124681500001</v>
      </c>
      <c r="N175" s="121">
        <f t="shared" si="8"/>
        <v>-1047.2105649999994</v>
      </c>
      <c r="O175" s="125">
        <f t="shared" si="9"/>
        <v>-0.18065561507963479</v>
      </c>
      <c r="Q175" s="124">
        <v>6392.286366483333</v>
      </c>
      <c r="R175" s="121">
        <v>5345.0758014833336</v>
      </c>
      <c r="S175" s="121">
        <f t="shared" si="10"/>
        <v>-1047.2105649999994</v>
      </c>
      <c r="T175" s="125">
        <f t="shared" si="11"/>
        <v>-0.16382410063648545</v>
      </c>
    </row>
    <row r="176" spans="1:20" s="114" customFormat="1" ht="13" x14ac:dyDescent="0.3">
      <c r="A176" s="114">
        <v>170</v>
      </c>
      <c r="B176" s="123" t="s">
        <v>192</v>
      </c>
      <c r="C176" s="116">
        <v>0.77179999999999993</v>
      </c>
      <c r="D176" s="117">
        <v>3.8096749999999999</v>
      </c>
      <c r="E176" s="118">
        <v>6.9287478448119078E-3</v>
      </c>
      <c r="F176" s="119">
        <v>8.6999999999999979E-4</v>
      </c>
      <c r="G176" s="118">
        <v>1</v>
      </c>
      <c r="H176" s="116">
        <v>9.9999999999999992E-2</v>
      </c>
      <c r="I176" s="114">
        <v>80</v>
      </c>
      <c r="J176" s="119">
        <v>4</v>
      </c>
      <c r="K176" s="114" t="s">
        <v>37</v>
      </c>
      <c r="L176" s="124">
        <v>3163.9887805833337</v>
      </c>
      <c r="M176" s="121">
        <v>2701.4186375833328</v>
      </c>
      <c r="N176" s="121">
        <f t="shared" si="8"/>
        <v>-462.57014300000083</v>
      </c>
      <c r="O176" s="125">
        <f t="shared" si="9"/>
        <v>-0.14619841443139325</v>
      </c>
      <c r="Q176" s="124">
        <v>3306.2362805833336</v>
      </c>
      <c r="R176" s="121">
        <v>2843.6661375833328</v>
      </c>
      <c r="S176" s="121">
        <f t="shared" si="10"/>
        <v>-462.57014300000083</v>
      </c>
      <c r="T176" s="125">
        <f t="shared" si="11"/>
        <v>-0.13990837427940497</v>
      </c>
    </row>
    <row r="177" spans="1:20" s="114" customFormat="1" ht="13" x14ac:dyDescent="0.3">
      <c r="A177" s="114">
        <v>171</v>
      </c>
      <c r="B177" s="123" t="s">
        <v>192</v>
      </c>
      <c r="C177" s="116">
        <v>51.386766666666681</v>
      </c>
      <c r="D177" s="117">
        <v>1793.8637583333336</v>
      </c>
      <c r="E177" s="118">
        <v>4.3434453021692083E-2</v>
      </c>
      <c r="F177" s="119">
        <v>0.56521999999999994</v>
      </c>
      <c r="G177" s="118">
        <v>0.72126305824549597</v>
      </c>
      <c r="H177" s="116">
        <v>52</v>
      </c>
      <c r="I177" s="114">
        <v>40</v>
      </c>
      <c r="J177" s="119">
        <v>1</v>
      </c>
      <c r="K177" s="114" t="s">
        <v>36</v>
      </c>
      <c r="L177" s="124">
        <v>226785.58916094995</v>
      </c>
      <c r="M177" s="121">
        <v>188551.09124794995</v>
      </c>
      <c r="N177" s="121">
        <f t="shared" si="8"/>
        <v>-38234.497912999999</v>
      </c>
      <c r="O177" s="125">
        <f t="shared" si="9"/>
        <v>-0.16859315468173305</v>
      </c>
      <c r="Q177" s="124">
        <v>344375.52916094998</v>
      </c>
      <c r="R177" s="121">
        <v>306141.03124794993</v>
      </c>
      <c r="S177" s="121">
        <f t="shared" si="10"/>
        <v>-38234.497913000057</v>
      </c>
      <c r="T177" s="125">
        <f t="shared" si="11"/>
        <v>-0.11102559466451081</v>
      </c>
    </row>
    <row r="178" spans="1:20" s="114" customFormat="1" ht="13" x14ac:dyDescent="0.3">
      <c r="A178" s="114">
        <v>172</v>
      </c>
      <c r="B178" s="123" t="s">
        <v>192</v>
      </c>
      <c r="C178" s="116">
        <v>5.8425000000000011</v>
      </c>
      <c r="D178" s="117">
        <v>711.50881666666658</v>
      </c>
      <c r="E178" s="118">
        <v>0.21682452657771537</v>
      </c>
      <c r="F178" s="119">
        <v>1</v>
      </c>
      <c r="G178" s="118">
        <v>0.58690242545412297</v>
      </c>
      <c r="H178" s="116">
        <v>6.491666666666668</v>
      </c>
      <c r="I178" s="114">
        <v>0</v>
      </c>
      <c r="J178" s="119">
        <v>1</v>
      </c>
      <c r="K178" s="114" t="s">
        <v>34</v>
      </c>
      <c r="L178" s="124">
        <v>71844.41220050001</v>
      </c>
      <c r="M178" s="121">
        <v>69260.093613166668</v>
      </c>
      <c r="N178" s="121">
        <f t="shared" si="8"/>
        <v>-2584.3185873333423</v>
      </c>
      <c r="O178" s="125">
        <f t="shared" si="9"/>
        <v>-3.597104504273968E-2</v>
      </c>
      <c r="Q178" s="124">
        <v>107803.36970050001</v>
      </c>
      <c r="R178" s="121">
        <v>105219.05111316667</v>
      </c>
      <c r="S178" s="121">
        <f t="shared" si="10"/>
        <v>-2584.3185873333423</v>
      </c>
      <c r="T178" s="125">
        <f t="shared" si="11"/>
        <v>-2.3972521401818072E-2</v>
      </c>
    </row>
    <row r="179" spans="1:20" s="114" customFormat="1" ht="13" x14ac:dyDescent="0.3">
      <c r="A179" s="114">
        <v>173</v>
      </c>
      <c r="B179" s="123" t="s">
        <v>192</v>
      </c>
      <c r="C179" s="116">
        <v>43.949999999999989</v>
      </c>
      <c r="D179" s="117">
        <v>18802.934318333329</v>
      </c>
      <c r="E179" s="118">
        <v>0.79727871530331151</v>
      </c>
      <c r="F179" s="119">
        <v>1</v>
      </c>
      <c r="G179" s="118">
        <v>0.16232472554331923</v>
      </c>
      <c r="H179" s="116">
        <v>48.833333333333336</v>
      </c>
      <c r="I179" s="114">
        <v>0</v>
      </c>
      <c r="J179" s="119">
        <v>1</v>
      </c>
      <c r="K179" s="114" t="s">
        <v>34</v>
      </c>
      <c r="L179" s="124">
        <v>616732.27899561671</v>
      </c>
      <c r="M179" s="121">
        <v>635867.88229234994</v>
      </c>
      <c r="N179" s="121">
        <f t="shared" si="8"/>
        <v>19135.603296733228</v>
      </c>
      <c r="O179" s="125">
        <f t="shared" si="9"/>
        <v>3.1027406783210112E-2</v>
      </c>
      <c r="Q179" s="124">
        <v>1648990.6781622835</v>
      </c>
      <c r="R179" s="121">
        <v>1668126.2814590167</v>
      </c>
      <c r="S179" s="121">
        <f t="shared" si="10"/>
        <v>19135.603296733228</v>
      </c>
      <c r="T179" s="125">
        <f t="shared" si="11"/>
        <v>1.1604433881978574E-2</v>
      </c>
    </row>
    <row r="180" spans="1:20" s="114" customFormat="1" ht="13" x14ac:dyDescent="0.3">
      <c r="A180" s="114">
        <v>174</v>
      </c>
      <c r="B180" s="123" t="s">
        <v>192</v>
      </c>
      <c r="C180" s="116">
        <v>32.571048666666663</v>
      </c>
      <c r="D180" s="117">
        <v>12122.390772499997</v>
      </c>
      <c r="E180" s="118">
        <v>0.48908189569368321</v>
      </c>
      <c r="F180" s="119">
        <v>1</v>
      </c>
      <c r="G180" s="118">
        <v>0.51720456293624384</v>
      </c>
      <c r="H180" s="116">
        <v>36</v>
      </c>
      <c r="I180" s="114">
        <v>0</v>
      </c>
      <c r="J180" s="119">
        <v>1</v>
      </c>
      <c r="K180" s="114" t="s">
        <v>34</v>
      </c>
      <c r="L180" s="124">
        <v>417269.49683940836</v>
      </c>
      <c r="M180" s="121">
        <v>433045.26531397505</v>
      </c>
      <c r="N180" s="121">
        <f t="shared" si="8"/>
        <v>15775.768474566692</v>
      </c>
      <c r="O180" s="125">
        <f t="shared" si="9"/>
        <v>3.7807145247998331E-2</v>
      </c>
      <c r="Q180" s="124">
        <v>1055356.4276727417</v>
      </c>
      <c r="R180" s="121">
        <v>1071132.1961473082</v>
      </c>
      <c r="S180" s="121">
        <f t="shared" si="10"/>
        <v>15775.768474566517</v>
      </c>
      <c r="T180" s="125">
        <f t="shared" si="11"/>
        <v>1.4948284826724405E-2</v>
      </c>
    </row>
    <row r="181" spans="1:20" s="114" customFormat="1" ht="13" x14ac:dyDescent="0.3">
      <c r="A181" s="114">
        <v>175</v>
      </c>
      <c r="B181" s="123" t="s">
        <v>192</v>
      </c>
      <c r="C181" s="116">
        <v>54.269999999999989</v>
      </c>
      <c r="D181" s="117">
        <v>20224.671324166669</v>
      </c>
      <c r="E181" s="118">
        <v>0.68714206176993176</v>
      </c>
      <c r="F181" s="119">
        <v>1</v>
      </c>
      <c r="G181" s="118">
        <v>0.21074183610342567</v>
      </c>
      <c r="H181" s="116">
        <v>60.29999999999999</v>
      </c>
      <c r="I181" s="114">
        <v>0</v>
      </c>
      <c r="J181" s="119">
        <v>1</v>
      </c>
      <c r="K181" s="114" t="s">
        <v>34</v>
      </c>
      <c r="L181" s="124">
        <v>693411.72875169176</v>
      </c>
      <c r="M181" s="121">
        <v>706848.03542765824</v>
      </c>
      <c r="N181" s="121">
        <f t="shared" si="8"/>
        <v>13436.30667596648</v>
      </c>
      <c r="O181" s="125">
        <f t="shared" si="9"/>
        <v>1.9377097500434655E-2</v>
      </c>
      <c r="Q181" s="124">
        <v>1799946.8237516917</v>
      </c>
      <c r="R181" s="121">
        <v>1813383.1304276581</v>
      </c>
      <c r="S181" s="121">
        <f t="shared" si="10"/>
        <v>13436.306675966363</v>
      </c>
      <c r="T181" s="125">
        <f t="shared" si="11"/>
        <v>7.4648353488358079E-3</v>
      </c>
    </row>
    <row r="182" spans="1:20" s="114" customFormat="1" ht="13" x14ac:dyDescent="0.3">
      <c r="A182" s="114">
        <v>176</v>
      </c>
      <c r="B182" s="123" t="s">
        <v>192</v>
      </c>
      <c r="C182" s="116">
        <v>30.600000000000005</v>
      </c>
      <c r="D182" s="117">
        <v>10992.2040535</v>
      </c>
      <c r="E182" s="118">
        <v>0.53578334685621753</v>
      </c>
      <c r="F182" s="119">
        <v>1</v>
      </c>
      <c r="G182" s="118">
        <v>0.56307016936155285</v>
      </c>
      <c r="H182" s="116">
        <v>34</v>
      </c>
      <c r="I182" s="114">
        <v>0</v>
      </c>
      <c r="J182" s="119">
        <v>1</v>
      </c>
      <c r="K182" s="114" t="s">
        <v>34</v>
      </c>
      <c r="L182" s="124">
        <v>367534.46348441165</v>
      </c>
      <c r="M182" s="121">
        <v>388880.63429595163</v>
      </c>
      <c r="N182" s="121">
        <f t="shared" si="8"/>
        <v>21346.170811539982</v>
      </c>
      <c r="O182" s="125">
        <f t="shared" si="9"/>
        <v>5.807937195648958E-2</v>
      </c>
      <c r="Q182" s="124">
        <v>942604.99848441174</v>
      </c>
      <c r="R182" s="121">
        <v>963951.16929595172</v>
      </c>
      <c r="S182" s="121">
        <f t="shared" si="10"/>
        <v>21346.170811539982</v>
      </c>
      <c r="T182" s="125">
        <f t="shared" si="11"/>
        <v>2.2645934241662089E-2</v>
      </c>
    </row>
    <row r="183" spans="1:20" s="114" customFormat="1" ht="13" x14ac:dyDescent="0.3">
      <c r="A183" s="114">
        <v>177</v>
      </c>
      <c r="B183" s="123" t="s">
        <v>192</v>
      </c>
      <c r="C183" s="116">
        <v>180.00306133333333</v>
      </c>
      <c r="D183" s="117">
        <v>4832.2523350000001</v>
      </c>
      <c r="E183" s="118">
        <v>3.6767628061060514E-2</v>
      </c>
      <c r="F183" s="119">
        <v>0.70922000000000007</v>
      </c>
      <c r="G183" s="118">
        <v>0.85155901567463932</v>
      </c>
      <c r="H183" s="116">
        <v>200</v>
      </c>
      <c r="I183" s="114">
        <v>82</v>
      </c>
      <c r="J183" s="119">
        <v>1</v>
      </c>
      <c r="K183" s="114" t="s">
        <v>36</v>
      </c>
      <c r="L183" s="124">
        <v>677297.56071465008</v>
      </c>
      <c r="M183" s="121">
        <v>559694.86510738346</v>
      </c>
      <c r="N183" s="121">
        <f t="shared" si="8"/>
        <v>-117602.69560726662</v>
      </c>
      <c r="O183" s="125">
        <f t="shared" si="9"/>
        <v>-0.17363519733214189</v>
      </c>
      <c r="Q183" s="124">
        <v>966404.14738131675</v>
      </c>
      <c r="R183" s="121">
        <v>848801.45177405013</v>
      </c>
      <c r="S183" s="121">
        <f t="shared" si="10"/>
        <v>-117602.69560726662</v>
      </c>
      <c r="T183" s="125">
        <f t="shared" si="11"/>
        <v>-0.12169100880406694</v>
      </c>
    </row>
    <row r="184" spans="1:20" s="114" customFormat="1" ht="13" x14ac:dyDescent="0.3">
      <c r="A184" s="114">
        <v>178</v>
      </c>
      <c r="B184" s="123" t="s">
        <v>192</v>
      </c>
      <c r="C184" s="116">
        <v>95.757899999999992</v>
      </c>
      <c r="D184" s="117">
        <v>1650.4730566666665</v>
      </c>
      <c r="E184" s="118">
        <v>2.0642486418343774E-2</v>
      </c>
      <c r="F184" s="119">
        <v>0.24107000000000009</v>
      </c>
      <c r="G184" s="118">
        <v>0.93108664189847601</v>
      </c>
      <c r="H184" s="116">
        <v>54</v>
      </c>
      <c r="I184" s="114">
        <v>170</v>
      </c>
      <c r="J184" s="119">
        <v>1</v>
      </c>
      <c r="K184" s="114" t="s">
        <v>36</v>
      </c>
      <c r="L184" s="124">
        <v>330378.65141616669</v>
      </c>
      <c r="M184" s="121">
        <v>272644.61611443333</v>
      </c>
      <c r="N184" s="121">
        <f t="shared" si="8"/>
        <v>-57734.035301733355</v>
      </c>
      <c r="O184" s="125">
        <f t="shared" si="9"/>
        <v>-0.1747511077191479</v>
      </c>
      <c r="Q184" s="124">
        <v>415776.37391616672</v>
      </c>
      <c r="R184" s="121">
        <v>358042.33861443331</v>
      </c>
      <c r="S184" s="121">
        <f t="shared" si="10"/>
        <v>-57734.035301733413</v>
      </c>
      <c r="T184" s="125">
        <f t="shared" si="11"/>
        <v>-0.13885838379401128</v>
      </c>
    </row>
    <row r="185" spans="1:20" s="114" customFormat="1" ht="13" x14ac:dyDescent="0.3">
      <c r="A185" s="114">
        <v>179</v>
      </c>
      <c r="B185" s="123" t="s">
        <v>192</v>
      </c>
      <c r="C185" s="116">
        <v>1.5820083333333335</v>
      </c>
      <c r="D185" s="117">
        <v>10.812266666666666</v>
      </c>
      <c r="E185" s="118">
        <v>8.3623104115363826E-3</v>
      </c>
      <c r="F185" s="119">
        <v>1.06E-3</v>
      </c>
      <c r="G185" s="118">
        <v>1</v>
      </c>
      <c r="H185" s="116">
        <v>9.9999999999999992E-2</v>
      </c>
      <c r="I185" s="114">
        <v>64</v>
      </c>
      <c r="J185" s="119">
        <v>1</v>
      </c>
      <c r="K185" s="114" t="s">
        <v>37</v>
      </c>
      <c r="L185" s="124">
        <v>6522.1442186666654</v>
      </c>
      <c r="M185" s="121">
        <v>5599.3324076666659</v>
      </c>
      <c r="N185" s="121">
        <f t="shared" si="8"/>
        <v>-922.81181099999958</v>
      </c>
      <c r="O185" s="125">
        <f t="shared" si="9"/>
        <v>-0.1414890226375049</v>
      </c>
      <c r="Q185" s="124">
        <v>7022.2333853333321</v>
      </c>
      <c r="R185" s="121">
        <v>6099.4215743333325</v>
      </c>
      <c r="S185" s="121">
        <f t="shared" si="10"/>
        <v>-922.81181099999958</v>
      </c>
      <c r="T185" s="125">
        <f t="shared" si="11"/>
        <v>-0.13141286544639608</v>
      </c>
    </row>
    <row r="186" spans="1:20" s="114" customFormat="1" ht="13" x14ac:dyDescent="0.3">
      <c r="A186" s="114">
        <v>180</v>
      </c>
      <c r="B186" s="123" t="s">
        <v>192</v>
      </c>
      <c r="C186" s="116">
        <v>10.799999999999999</v>
      </c>
      <c r="D186" s="117">
        <v>3885.5692833333337</v>
      </c>
      <c r="E186" s="118">
        <v>0.65165250347720716</v>
      </c>
      <c r="F186" s="119">
        <v>1</v>
      </c>
      <c r="G186" s="118">
        <v>0.19706347305389227</v>
      </c>
      <c r="H186" s="116">
        <v>12</v>
      </c>
      <c r="I186" s="114">
        <v>0</v>
      </c>
      <c r="J186" s="119">
        <v>1</v>
      </c>
      <c r="K186" s="114" t="s">
        <v>34</v>
      </c>
      <c r="L186" s="124">
        <v>166688.11438316666</v>
      </c>
      <c r="M186" s="121">
        <v>168523.8149345</v>
      </c>
      <c r="N186" s="121">
        <f t="shared" si="8"/>
        <v>1835.7005513333424</v>
      </c>
      <c r="O186" s="125">
        <f t="shared" si="9"/>
        <v>1.1012786113313454E-2</v>
      </c>
      <c r="Q186" s="124">
        <v>382129.83521649998</v>
      </c>
      <c r="R186" s="121">
        <v>383965.53576783329</v>
      </c>
      <c r="S186" s="121">
        <f t="shared" si="10"/>
        <v>1835.7005513333133</v>
      </c>
      <c r="T186" s="125">
        <f t="shared" si="11"/>
        <v>4.8038660741924963E-3</v>
      </c>
    </row>
    <row r="187" spans="1:20" s="114" customFormat="1" ht="13" x14ac:dyDescent="0.3">
      <c r="A187" s="114">
        <v>181</v>
      </c>
      <c r="B187" s="123" t="s">
        <v>192</v>
      </c>
      <c r="C187" s="116">
        <v>37.323599999999999</v>
      </c>
      <c r="D187" s="117">
        <v>1.011421125</v>
      </c>
      <c r="E187" s="118">
        <v>5.7110194283580713E-5</v>
      </c>
      <c r="F187" s="119">
        <v>0.19999999999999998</v>
      </c>
      <c r="G187" s="118">
        <v>1</v>
      </c>
      <c r="H187" s="116">
        <v>40</v>
      </c>
      <c r="I187" s="114">
        <v>0</v>
      </c>
      <c r="J187" s="119">
        <v>1</v>
      </c>
      <c r="K187" s="114" t="s">
        <v>36</v>
      </c>
      <c r="L187" s="124">
        <v>114190.21089039541</v>
      </c>
      <c r="M187" s="121">
        <v>90274.319684690403</v>
      </c>
      <c r="N187" s="121">
        <f t="shared" si="8"/>
        <v>-23915.891205705004</v>
      </c>
      <c r="O187" s="125">
        <f t="shared" si="9"/>
        <v>-0.20943906679234078</v>
      </c>
      <c r="Q187" s="124">
        <v>114231.60839039541</v>
      </c>
      <c r="R187" s="121">
        <v>90315.717184690409</v>
      </c>
      <c r="S187" s="121">
        <f t="shared" si="10"/>
        <v>-23915.891205705004</v>
      </c>
      <c r="T187" s="125">
        <f t="shared" si="11"/>
        <v>-0.20936316613848754</v>
      </c>
    </row>
    <row r="188" spans="1:20" s="114" customFormat="1" ht="13" x14ac:dyDescent="0.3">
      <c r="A188" s="114">
        <v>182</v>
      </c>
      <c r="B188" s="123" t="s">
        <v>192</v>
      </c>
      <c r="C188" s="116">
        <v>0.90000000000000024</v>
      </c>
      <c r="D188" s="117">
        <v>8.8996258249999993</v>
      </c>
      <c r="E188" s="118">
        <v>8.2868630202539068E-2</v>
      </c>
      <c r="F188" s="119">
        <v>3.0299999999999997E-2</v>
      </c>
      <c r="G188" s="118">
        <v>0.79055252382971519</v>
      </c>
      <c r="H188" s="116">
        <v>1</v>
      </c>
      <c r="I188" s="114">
        <v>32</v>
      </c>
      <c r="J188" s="119">
        <v>1</v>
      </c>
      <c r="K188" s="114" t="s">
        <v>37</v>
      </c>
      <c r="L188" s="124">
        <v>5644.8580607244157</v>
      </c>
      <c r="M188" s="121">
        <v>5097.3263026874174</v>
      </c>
      <c r="N188" s="121">
        <f t="shared" si="8"/>
        <v>-547.53175803699833</v>
      </c>
      <c r="O188" s="125">
        <f t="shared" si="9"/>
        <v>-9.6996550160684203E-2</v>
      </c>
      <c r="Q188" s="124">
        <v>6284.0572273910821</v>
      </c>
      <c r="R188" s="121">
        <v>5736.5254693540837</v>
      </c>
      <c r="S188" s="121">
        <f t="shared" si="10"/>
        <v>-547.53175803699833</v>
      </c>
      <c r="T188" s="125">
        <f t="shared" si="11"/>
        <v>-8.7130294684524087E-2</v>
      </c>
    </row>
    <row r="189" spans="1:20" s="114" customFormat="1" ht="13" x14ac:dyDescent="0.3">
      <c r="A189" s="114">
        <v>183</v>
      </c>
      <c r="B189" s="123" t="s">
        <v>192</v>
      </c>
      <c r="C189" s="116">
        <v>5.3999999999999995</v>
      </c>
      <c r="D189" s="117">
        <v>27.936691666666665</v>
      </c>
      <c r="E189" s="118">
        <v>1.0615067302582215E-2</v>
      </c>
      <c r="F189" s="119">
        <v>1.84E-2</v>
      </c>
      <c r="G189" s="118">
        <v>1</v>
      </c>
      <c r="H189" s="116">
        <v>6</v>
      </c>
      <c r="I189" s="114">
        <v>135</v>
      </c>
      <c r="J189" s="119">
        <v>1</v>
      </c>
      <c r="K189" s="114" t="s">
        <v>37</v>
      </c>
      <c r="L189" s="124">
        <v>16358.452315749995</v>
      </c>
      <c r="M189" s="121">
        <v>13132.837993416666</v>
      </c>
      <c r="N189" s="121">
        <f t="shared" si="8"/>
        <v>-3225.6143223333293</v>
      </c>
      <c r="O189" s="125">
        <f t="shared" si="9"/>
        <v>-0.19718334351396388</v>
      </c>
      <c r="Q189" s="124">
        <v>17539.483149083328</v>
      </c>
      <c r="R189" s="121">
        <v>14313.86882675</v>
      </c>
      <c r="S189" s="121">
        <f t="shared" si="10"/>
        <v>-3225.6143223333274</v>
      </c>
      <c r="T189" s="125">
        <f t="shared" si="11"/>
        <v>-0.18390589362959131</v>
      </c>
    </row>
    <row r="190" spans="1:20" s="114" customFormat="1" ht="13" x14ac:dyDescent="0.3">
      <c r="A190" s="114">
        <v>184</v>
      </c>
      <c r="B190" s="123" t="s">
        <v>192</v>
      </c>
      <c r="C190" s="116">
        <v>49.799734666666666</v>
      </c>
      <c r="D190" s="117">
        <v>34481.668927500003</v>
      </c>
      <c r="E190" s="118">
        <v>0.94467302875075121</v>
      </c>
      <c r="F190" s="119">
        <v>0.83694999999999997</v>
      </c>
      <c r="G190" s="118">
        <v>5.8705460479380744E-2</v>
      </c>
      <c r="H190" s="116">
        <v>55.13</v>
      </c>
      <c r="I190" s="114">
        <v>0</v>
      </c>
      <c r="J190" s="119">
        <v>2</v>
      </c>
      <c r="K190" s="114" t="s">
        <v>34</v>
      </c>
      <c r="L190" s="124">
        <v>933885.32907425833</v>
      </c>
      <c r="M190" s="121">
        <v>991977.7122510249</v>
      </c>
      <c r="N190" s="121">
        <f t="shared" si="8"/>
        <v>58092.383176766569</v>
      </c>
      <c r="O190" s="125">
        <f t="shared" si="9"/>
        <v>6.2205049558228281E-2</v>
      </c>
      <c r="Q190" s="124">
        <v>2829454.9632409248</v>
      </c>
      <c r="R190" s="121">
        <v>2887547.3464176916</v>
      </c>
      <c r="S190" s="121">
        <f t="shared" si="10"/>
        <v>58092.383176766802</v>
      </c>
      <c r="T190" s="125">
        <f t="shared" si="11"/>
        <v>2.0531298052620852E-2</v>
      </c>
    </row>
    <row r="191" spans="1:20" s="114" customFormat="1" ht="13" x14ac:dyDescent="0.3">
      <c r="A191" s="114">
        <v>185</v>
      </c>
      <c r="B191" s="123" t="s">
        <v>192</v>
      </c>
      <c r="C191" s="116">
        <v>19.800000000000004</v>
      </c>
      <c r="D191" s="117">
        <v>1994.8999416666668</v>
      </c>
      <c r="E191" s="118">
        <v>0.14733974109939624</v>
      </c>
      <c r="F191" s="119">
        <v>1</v>
      </c>
      <c r="G191" s="118">
        <v>0.96128801737937342</v>
      </c>
      <c r="H191" s="116">
        <v>22</v>
      </c>
      <c r="I191" s="114">
        <v>0</v>
      </c>
      <c r="J191" s="119">
        <v>1</v>
      </c>
      <c r="K191" s="114" t="s">
        <v>34</v>
      </c>
      <c r="L191" s="124">
        <v>148886.80567925001</v>
      </c>
      <c r="M191" s="121">
        <v>151089.89498691671</v>
      </c>
      <c r="N191" s="121">
        <f t="shared" si="8"/>
        <v>2203.089307666698</v>
      </c>
      <c r="O191" s="125">
        <f t="shared" si="9"/>
        <v>1.4797075520666753E-2</v>
      </c>
      <c r="Q191" s="124">
        <v>249030.46567925002</v>
      </c>
      <c r="R191" s="121">
        <v>251233.55498691672</v>
      </c>
      <c r="S191" s="121">
        <f t="shared" si="10"/>
        <v>2203.089307666698</v>
      </c>
      <c r="T191" s="125">
        <f t="shared" si="11"/>
        <v>8.8466658151949411E-3</v>
      </c>
    </row>
    <row r="192" spans="1:20" s="114" customFormat="1" ht="13" x14ac:dyDescent="0.3">
      <c r="A192" s="114">
        <v>186</v>
      </c>
      <c r="B192" s="123" t="s">
        <v>192</v>
      </c>
      <c r="C192" s="116">
        <v>16.723833333333339</v>
      </c>
      <c r="D192" s="117">
        <v>1935.6801666666668</v>
      </c>
      <c r="E192" s="118">
        <v>0.14997831825037708</v>
      </c>
      <c r="F192" s="119">
        <v>4.7397500000000016E-2</v>
      </c>
      <c r="G192" s="118">
        <v>0.78380414312617697</v>
      </c>
      <c r="H192" s="116">
        <v>10.333333333333334</v>
      </c>
      <c r="I192" s="114">
        <v>207</v>
      </c>
      <c r="J192" s="119">
        <v>1</v>
      </c>
      <c r="K192" s="114" t="s">
        <v>36</v>
      </c>
      <c r="L192" s="124">
        <v>74897.985492016669</v>
      </c>
      <c r="M192" s="121">
        <v>73930.220932016658</v>
      </c>
      <c r="N192" s="121">
        <f t="shared" si="8"/>
        <v>-967.76456000001053</v>
      </c>
      <c r="O192" s="125">
        <f t="shared" si="9"/>
        <v>-1.2921102665747452E-2</v>
      </c>
      <c r="Q192" s="124">
        <v>164565.84549201667</v>
      </c>
      <c r="R192" s="121">
        <v>163598.08093201666</v>
      </c>
      <c r="S192" s="121">
        <f t="shared" si="10"/>
        <v>-967.76456000001053</v>
      </c>
      <c r="T192" s="125">
        <f t="shared" si="11"/>
        <v>-5.8807133224187654E-3</v>
      </c>
    </row>
    <row r="193" spans="1:20" s="114" customFormat="1" ht="13" x14ac:dyDescent="0.3">
      <c r="A193" s="114">
        <v>187</v>
      </c>
      <c r="B193" s="123" t="s">
        <v>192</v>
      </c>
      <c r="C193" s="116">
        <v>1.02315</v>
      </c>
      <c r="D193" s="117">
        <v>15.001933333333335</v>
      </c>
      <c r="E193" s="118">
        <v>2.0616566620491512E-2</v>
      </c>
      <c r="F193" s="119">
        <v>1.532E-2</v>
      </c>
      <c r="G193" s="118">
        <v>0.9637023593466425</v>
      </c>
      <c r="H193" s="116">
        <v>1.1200000000000003</v>
      </c>
      <c r="I193" s="114">
        <v>47</v>
      </c>
      <c r="J193" s="119">
        <v>2</v>
      </c>
      <c r="K193" s="114" t="s">
        <v>37</v>
      </c>
      <c r="L193" s="124">
        <v>5449.8769553333332</v>
      </c>
      <c r="M193" s="121">
        <v>4840.3501226666667</v>
      </c>
      <c r="N193" s="121">
        <f t="shared" si="8"/>
        <v>-609.52683266666645</v>
      </c>
      <c r="O193" s="125">
        <f t="shared" si="9"/>
        <v>-0.11184231087459216</v>
      </c>
      <c r="Q193" s="124">
        <v>6229.226122</v>
      </c>
      <c r="R193" s="121">
        <v>5619.6992893333336</v>
      </c>
      <c r="S193" s="121">
        <f t="shared" si="10"/>
        <v>-609.52683266666645</v>
      </c>
      <c r="T193" s="125">
        <f t="shared" si="11"/>
        <v>-9.7849527490096538E-2</v>
      </c>
    </row>
    <row r="194" spans="1:20" s="114" customFormat="1" ht="13" x14ac:dyDescent="0.3">
      <c r="A194" s="114">
        <v>188</v>
      </c>
      <c r="B194" s="123" t="s">
        <v>192</v>
      </c>
      <c r="C194" s="116">
        <v>2.2427999999999995</v>
      </c>
      <c r="D194" s="117">
        <v>67.972333333333339</v>
      </c>
      <c r="E194" s="118">
        <v>3.0791265009301544E-2</v>
      </c>
      <c r="F194" s="119">
        <v>7.5500000000000003E-3</v>
      </c>
      <c r="G194" s="118">
        <v>0.98333333333333339</v>
      </c>
      <c r="H194" s="116">
        <v>0.70000000000000007</v>
      </c>
      <c r="I194" s="114">
        <v>45</v>
      </c>
      <c r="J194" s="119">
        <v>1</v>
      </c>
      <c r="K194" s="114" t="s">
        <v>37</v>
      </c>
      <c r="L194" s="124">
        <v>10036.401363333332</v>
      </c>
      <c r="M194" s="121">
        <v>9092.1490566666671</v>
      </c>
      <c r="N194" s="121">
        <f t="shared" si="8"/>
        <v>-944.25230666666539</v>
      </c>
      <c r="O194" s="125">
        <f t="shared" si="9"/>
        <v>-9.4082756606004875E-2</v>
      </c>
      <c r="Q194" s="124">
        <v>13053.568029999999</v>
      </c>
      <c r="R194" s="121">
        <v>12109.315723333333</v>
      </c>
      <c r="S194" s="121">
        <f t="shared" si="10"/>
        <v>-944.25230666666539</v>
      </c>
      <c r="T194" s="125">
        <f t="shared" si="11"/>
        <v>-7.233672084877972E-2</v>
      </c>
    </row>
    <row r="195" spans="1:20" s="114" customFormat="1" ht="13" x14ac:dyDescent="0.3">
      <c r="A195" s="114">
        <v>189</v>
      </c>
      <c r="B195" s="123" t="s">
        <v>192</v>
      </c>
      <c r="C195" s="116">
        <v>6.7770000000000001</v>
      </c>
      <c r="D195" s="117">
        <v>402.40103591666667</v>
      </c>
      <c r="E195" s="118">
        <v>8.5110259066219399E-2</v>
      </c>
      <c r="F195" s="119">
        <v>4.6669999999999996E-2</v>
      </c>
      <c r="G195" s="118">
        <v>0.91009830666337133</v>
      </c>
      <c r="H195" s="116">
        <v>7.53</v>
      </c>
      <c r="I195" s="114">
        <v>0</v>
      </c>
      <c r="J195" s="119">
        <v>2</v>
      </c>
      <c r="K195" s="114" t="s">
        <v>37</v>
      </c>
      <c r="L195" s="124">
        <v>37993.92874468083</v>
      </c>
      <c r="M195" s="121">
        <v>34905.963187817506</v>
      </c>
      <c r="N195" s="121">
        <f t="shared" si="8"/>
        <v>-3087.9655568633243</v>
      </c>
      <c r="O195" s="125">
        <f t="shared" si="9"/>
        <v>-8.1275236830980299E-2</v>
      </c>
      <c r="Q195" s="124">
        <v>59599.468744680831</v>
      </c>
      <c r="R195" s="121">
        <v>56511.503187817507</v>
      </c>
      <c r="S195" s="121">
        <f t="shared" si="10"/>
        <v>-3087.9655568633243</v>
      </c>
      <c r="T195" s="125">
        <f t="shared" si="11"/>
        <v>-5.1811964467198726E-2</v>
      </c>
    </row>
    <row r="196" spans="1:20" s="114" customFormat="1" ht="13" x14ac:dyDescent="0.3">
      <c r="A196" s="114">
        <v>190</v>
      </c>
      <c r="B196" s="123" t="s">
        <v>192</v>
      </c>
      <c r="C196" s="116">
        <v>29.178850566666668</v>
      </c>
      <c r="D196" s="117">
        <v>11844.627165833333</v>
      </c>
      <c r="E196" s="118">
        <v>0.52952410550398754</v>
      </c>
      <c r="F196" s="119">
        <v>1</v>
      </c>
      <c r="G196" s="118">
        <v>0.36632870357857616</v>
      </c>
      <c r="H196" s="116">
        <v>24.671666666666667</v>
      </c>
      <c r="I196" s="114">
        <v>0</v>
      </c>
      <c r="J196" s="119">
        <v>1</v>
      </c>
      <c r="K196" s="114" t="s">
        <v>34</v>
      </c>
      <c r="L196" s="124">
        <v>435086.2106183751</v>
      </c>
      <c r="M196" s="121">
        <v>436808.10108477506</v>
      </c>
      <c r="N196" s="121">
        <f t="shared" si="8"/>
        <v>1721.8904663999565</v>
      </c>
      <c r="O196" s="125">
        <f t="shared" si="9"/>
        <v>3.9575845530766991E-3</v>
      </c>
      <c r="Q196" s="124">
        <v>1062679.7231183751</v>
      </c>
      <c r="R196" s="121">
        <v>1064401.613584775</v>
      </c>
      <c r="S196" s="121">
        <f t="shared" si="10"/>
        <v>1721.8904663999565</v>
      </c>
      <c r="T196" s="125">
        <f t="shared" si="11"/>
        <v>1.6203287114081408E-3</v>
      </c>
    </row>
    <row r="197" spans="1:20" s="114" customFormat="1" ht="13" x14ac:dyDescent="0.3">
      <c r="A197" s="114">
        <v>191</v>
      </c>
      <c r="B197" s="123" t="s">
        <v>192</v>
      </c>
      <c r="C197" s="116">
        <v>0.51754999999999984</v>
      </c>
      <c r="D197" s="117">
        <v>22.161091666666668</v>
      </c>
      <c r="E197" s="118">
        <v>5.3333906917342938E-2</v>
      </c>
      <c r="F197" s="119">
        <v>1.4130000000000002E-2</v>
      </c>
      <c r="G197" s="118">
        <v>0.9510415565189807</v>
      </c>
      <c r="H197" s="116">
        <v>0.43</v>
      </c>
      <c r="I197" s="114">
        <v>30</v>
      </c>
      <c r="J197" s="119">
        <v>1</v>
      </c>
      <c r="K197" s="114" t="s">
        <v>37</v>
      </c>
      <c r="L197" s="124">
        <v>3405.2719730833337</v>
      </c>
      <c r="M197" s="121">
        <v>3194.1678367500003</v>
      </c>
      <c r="N197" s="121">
        <f t="shared" si="8"/>
        <v>-211.10413633333337</v>
      </c>
      <c r="O197" s="125">
        <f t="shared" si="9"/>
        <v>-6.1993326231204744E-2</v>
      </c>
      <c r="Q197" s="124">
        <v>5806.2453064166666</v>
      </c>
      <c r="R197" s="121">
        <v>5595.1411700833332</v>
      </c>
      <c r="S197" s="121">
        <f t="shared" si="10"/>
        <v>-211.10413633333337</v>
      </c>
      <c r="T197" s="125">
        <f t="shared" si="11"/>
        <v>-3.6358115303884157E-2</v>
      </c>
    </row>
    <row r="198" spans="1:20" s="114" customFormat="1" ht="13" x14ac:dyDescent="0.3">
      <c r="A198" s="114">
        <v>192</v>
      </c>
      <c r="B198" s="123" t="s">
        <v>192</v>
      </c>
      <c r="C198" s="116">
        <v>6.2842000000000011</v>
      </c>
      <c r="D198" s="117">
        <v>113.12516666666669</v>
      </c>
      <c r="E198" s="118">
        <v>2.415606399413266E-2</v>
      </c>
      <c r="F198" s="119">
        <v>0.19999999999999998</v>
      </c>
      <c r="G198" s="118">
        <v>0.9414581942634328</v>
      </c>
      <c r="H198" s="116">
        <v>5.5</v>
      </c>
      <c r="I198" s="114">
        <v>22</v>
      </c>
      <c r="J198" s="119">
        <v>1</v>
      </c>
      <c r="K198" s="114" t="s">
        <v>36</v>
      </c>
      <c r="L198" s="124">
        <v>25627.05600966667</v>
      </c>
      <c r="M198" s="121">
        <v>21761.375216333334</v>
      </c>
      <c r="N198" s="121">
        <f t="shared" si="8"/>
        <v>-3865.6807933333366</v>
      </c>
      <c r="O198" s="125">
        <f t="shared" si="9"/>
        <v>-0.15084373296234962</v>
      </c>
      <c r="Q198" s="124">
        <v>30492.485176333335</v>
      </c>
      <c r="R198" s="121">
        <v>26626.804383000002</v>
      </c>
      <c r="S198" s="121">
        <f t="shared" si="10"/>
        <v>-3865.680793333333</v>
      </c>
      <c r="T198" s="125">
        <f t="shared" si="11"/>
        <v>-0.12677486833161344</v>
      </c>
    </row>
    <row r="199" spans="1:20" s="114" customFormat="1" ht="13" x14ac:dyDescent="0.3">
      <c r="A199" s="114">
        <v>193</v>
      </c>
      <c r="B199" s="123" t="s">
        <v>192</v>
      </c>
      <c r="C199" s="116">
        <v>1.0724</v>
      </c>
      <c r="D199" s="117">
        <v>113.37955000000001</v>
      </c>
      <c r="E199" s="118">
        <v>0.14758119731546424</v>
      </c>
      <c r="F199" s="119">
        <v>4.409999999999999E-3</v>
      </c>
      <c r="G199" s="118">
        <v>0.64912496413787446</v>
      </c>
      <c r="H199" s="116">
        <v>0.59999999999999987</v>
      </c>
      <c r="I199" s="114">
        <v>68.399999999999991</v>
      </c>
      <c r="J199" s="119">
        <v>2</v>
      </c>
      <c r="K199" s="114" t="s">
        <v>37</v>
      </c>
      <c r="L199" s="124">
        <v>7092.0488871000016</v>
      </c>
      <c r="M199" s="121">
        <v>6133.9164891</v>
      </c>
      <c r="N199" s="121">
        <f t="shared" si="8"/>
        <v>-958.13239800000156</v>
      </c>
      <c r="O199" s="125">
        <f t="shared" si="9"/>
        <v>-0.13509951965260492</v>
      </c>
      <c r="Q199" s="124">
        <v>16311.783053766665</v>
      </c>
      <c r="R199" s="121">
        <v>15353.650655766663</v>
      </c>
      <c r="S199" s="121">
        <f t="shared" si="10"/>
        <v>-958.13239800000156</v>
      </c>
      <c r="T199" s="125">
        <f t="shared" si="11"/>
        <v>-5.8738667308277662E-2</v>
      </c>
    </row>
    <row r="200" spans="1:20" s="114" customFormat="1" ht="13" x14ac:dyDescent="0.3">
      <c r="A200" s="114">
        <v>194</v>
      </c>
      <c r="B200" s="123" t="s">
        <v>192</v>
      </c>
      <c r="C200" s="116">
        <v>8.0999999999999979</v>
      </c>
      <c r="D200" s="117">
        <v>2680.3912427499999</v>
      </c>
      <c r="E200" s="118">
        <v>0.66893219633538559</v>
      </c>
      <c r="F200" s="119">
        <v>1</v>
      </c>
      <c r="G200" s="118">
        <v>0.31688637235176242</v>
      </c>
      <c r="H200" s="116">
        <v>9</v>
      </c>
      <c r="I200" s="114">
        <v>0</v>
      </c>
      <c r="J200" s="119">
        <v>1</v>
      </c>
      <c r="K200" s="114" t="s">
        <v>34</v>
      </c>
      <c r="L200" s="124">
        <v>124395.69602115918</v>
      </c>
      <c r="M200" s="121">
        <v>126340.86985996917</v>
      </c>
      <c r="N200" s="121">
        <f t="shared" ref="N200:N263" si="12">M200-L200</f>
        <v>1945.1738388099911</v>
      </c>
      <c r="O200" s="125">
        <f t="shared" ref="O200:O263" si="13">N200/L200</f>
        <v>1.5636986656508801E-2</v>
      </c>
      <c r="Q200" s="124">
        <v>271740.05018782581</v>
      </c>
      <c r="R200" s="121">
        <v>273685.22402663581</v>
      </c>
      <c r="S200" s="121">
        <f t="shared" ref="S200:S263" si="14">R200-Q200</f>
        <v>1945.1738388100057</v>
      </c>
      <c r="T200" s="125">
        <f t="shared" ref="T200:T263" si="15">S200/Q200</f>
        <v>7.1582154984718227E-3</v>
      </c>
    </row>
    <row r="201" spans="1:20" s="114" customFormat="1" ht="13" x14ac:dyDescent="0.3">
      <c r="A201" s="114">
        <v>195</v>
      </c>
      <c r="B201" s="123" t="s">
        <v>192</v>
      </c>
      <c r="C201" s="116">
        <v>6.75</v>
      </c>
      <c r="D201" s="117">
        <v>2846.6401499999997</v>
      </c>
      <c r="E201" s="118">
        <v>0.70530803335163506</v>
      </c>
      <c r="F201" s="119">
        <v>0.68806999999999985</v>
      </c>
      <c r="G201" s="118">
        <v>0.27077678367165225</v>
      </c>
      <c r="H201" s="116">
        <v>7.5</v>
      </c>
      <c r="I201" s="114">
        <v>0</v>
      </c>
      <c r="J201" s="119">
        <v>2</v>
      </c>
      <c r="K201" s="114" t="s">
        <v>34</v>
      </c>
      <c r="L201" s="124">
        <v>112628.29590716666</v>
      </c>
      <c r="M201" s="121">
        <v>115414.87957316666</v>
      </c>
      <c r="N201" s="121">
        <f t="shared" si="12"/>
        <v>2786.5836660000059</v>
      </c>
      <c r="O201" s="125">
        <f t="shared" si="13"/>
        <v>2.474141727489897E-2</v>
      </c>
      <c r="Q201" s="124">
        <v>267031.41840716667</v>
      </c>
      <c r="R201" s="121">
        <v>269818.00207316666</v>
      </c>
      <c r="S201" s="121">
        <f t="shared" si="14"/>
        <v>2786.5836659999914</v>
      </c>
      <c r="T201" s="125">
        <f t="shared" si="15"/>
        <v>1.0435414988325599E-2</v>
      </c>
    </row>
    <row r="202" spans="1:20" s="114" customFormat="1" ht="13" x14ac:dyDescent="0.3">
      <c r="A202" s="114">
        <v>196</v>
      </c>
      <c r="B202" s="123" t="s">
        <v>192</v>
      </c>
      <c r="C202" s="116">
        <v>21.599999999999998</v>
      </c>
      <c r="D202" s="117">
        <v>716.91460066666662</v>
      </c>
      <c r="E202" s="118">
        <v>5.1221759528179735E-2</v>
      </c>
      <c r="F202" s="119">
        <v>1</v>
      </c>
      <c r="G202" s="118">
        <v>0.82637695849829418</v>
      </c>
      <c r="H202" s="116">
        <v>24</v>
      </c>
      <c r="I202" s="114">
        <v>0</v>
      </c>
      <c r="J202" s="119">
        <v>1</v>
      </c>
      <c r="K202" s="114" t="s">
        <v>34</v>
      </c>
      <c r="L202" s="124">
        <v>161302.56235338</v>
      </c>
      <c r="M202" s="121">
        <v>147484.99328300668</v>
      </c>
      <c r="N202" s="121">
        <f t="shared" si="12"/>
        <v>-13817.569070373313</v>
      </c>
      <c r="O202" s="125">
        <f t="shared" si="13"/>
        <v>-8.5662427606710445E-2</v>
      </c>
      <c r="Q202" s="124">
        <v>192534.43152004667</v>
      </c>
      <c r="R202" s="121">
        <v>178716.86244967335</v>
      </c>
      <c r="S202" s="121">
        <f t="shared" si="14"/>
        <v>-13817.569070373313</v>
      </c>
      <c r="T202" s="125">
        <f t="shared" si="15"/>
        <v>-7.1766743025050192E-2</v>
      </c>
    </row>
    <row r="203" spans="1:20" s="114" customFormat="1" ht="13" x14ac:dyDescent="0.3">
      <c r="A203" s="114">
        <v>197</v>
      </c>
      <c r="B203" s="123" t="s">
        <v>192</v>
      </c>
      <c r="C203" s="116">
        <v>0.96133593333333323</v>
      </c>
      <c r="D203" s="117">
        <v>102.21965250833335</v>
      </c>
      <c r="E203" s="118">
        <v>0.13321788852595373</v>
      </c>
      <c r="F203" s="119">
        <v>7.8700000000000003E-3</v>
      </c>
      <c r="G203" s="118">
        <v>0.77813877413763355</v>
      </c>
      <c r="H203" s="116">
        <v>0.5</v>
      </c>
      <c r="I203" s="114">
        <v>63</v>
      </c>
      <c r="J203" s="119">
        <v>1</v>
      </c>
      <c r="K203" s="114" t="s">
        <v>37</v>
      </c>
      <c r="L203" s="124">
        <v>7679.4718614589156</v>
      </c>
      <c r="M203" s="121">
        <v>7126.3551453625842</v>
      </c>
      <c r="N203" s="121">
        <f t="shared" si="12"/>
        <v>-553.1167160963314</v>
      </c>
      <c r="O203" s="125">
        <f t="shared" si="13"/>
        <v>-7.2025358784406371E-2</v>
      </c>
      <c r="Q203" s="124">
        <v>15646.426861458913</v>
      </c>
      <c r="R203" s="121">
        <v>15093.310145362582</v>
      </c>
      <c r="S203" s="121">
        <f t="shared" si="14"/>
        <v>-553.11671609633049</v>
      </c>
      <c r="T203" s="125">
        <f t="shared" si="15"/>
        <v>-3.5350992337988434E-2</v>
      </c>
    </row>
    <row r="204" spans="1:20" s="114" customFormat="1" ht="13" x14ac:dyDescent="0.3">
      <c r="A204" s="114">
        <v>198</v>
      </c>
      <c r="B204" s="123" t="s">
        <v>192</v>
      </c>
      <c r="C204" s="116">
        <v>129.32999999999998</v>
      </c>
      <c r="D204" s="117">
        <v>1894.9801610000002</v>
      </c>
      <c r="E204" s="118">
        <v>2.2543178490300152E-2</v>
      </c>
      <c r="F204" s="119">
        <v>0.22284000000000004</v>
      </c>
      <c r="G204" s="118">
        <v>1</v>
      </c>
      <c r="H204" s="116">
        <v>143.70000000000002</v>
      </c>
      <c r="I204" s="114">
        <v>470</v>
      </c>
      <c r="J204" s="119">
        <v>2</v>
      </c>
      <c r="K204" s="114" t="s">
        <v>36</v>
      </c>
      <c r="L204" s="124">
        <v>393619.13222600333</v>
      </c>
      <c r="M204" s="121">
        <v>326712.2347848434</v>
      </c>
      <c r="N204" s="121">
        <f t="shared" si="12"/>
        <v>-66906.897441159934</v>
      </c>
      <c r="O204" s="125">
        <f t="shared" si="13"/>
        <v>-0.16997877380295673</v>
      </c>
      <c r="Q204" s="124">
        <v>514655.29722600331</v>
      </c>
      <c r="R204" s="121">
        <v>447748.39978484338</v>
      </c>
      <c r="S204" s="121">
        <f t="shared" si="14"/>
        <v>-66906.897441159934</v>
      </c>
      <c r="T204" s="125">
        <f t="shared" si="15"/>
        <v>-0.13000332028405948</v>
      </c>
    </row>
    <row r="205" spans="1:20" s="114" customFormat="1" ht="13" x14ac:dyDescent="0.3">
      <c r="A205" s="114">
        <v>199</v>
      </c>
      <c r="B205" s="123" t="s">
        <v>192</v>
      </c>
      <c r="C205" s="116">
        <v>64.799999999999983</v>
      </c>
      <c r="D205" s="117">
        <v>520.13359166666669</v>
      </c>
      <c r="E205" s="118">
        <v>2.0966341688531901E-2</v>
      </c>
      <c r="F205" s="119">
        <v>0.33961999999999998</v>
      </c>
      <c r="G205" s="118">
        <v>1</v>
      </c>
      <c r="H205" s="116">
        <v>72</v>
      </c>
      <c r="I205" s="114">
        <v>140</v>
      </c>
      <c r="J205" s="119">
        <v>1</v>
      </c>
      <c r="K205" s="114" t="s">
        <v>36</v>
      </c>
      <c r="L205" s="124">
        <v>285916.81515474996</v>
      </c>
      <c r="M205" s="121">
        <v>248769.94266841662</v>
      </c>
      <c r="N205" s="121">
        <f t="shared" si="12"/>
        <v>-37146.872486333334</v>
      </c>
      <c r="O205" s="125">
        <f t="shared" si="13"/>
        <v>-0.12992195812697452</v>
      </c>
      <c r="Q205" s="124">
        <v>313082.37515474996</v>
      </c>
      <c r="R205" s="121">
        <v>275935.50266841659</v>
      </c>
      <c r="S205" s="121">
        <f t="shared" si="14"/>
        <v>-37146.872486333363</v>
      </c>
      <c r="T205" s="125">
        <f t="shared" si="15"/>
        <v>-0.11864887784875291</v>
      </c>
    </row>
    <row r="206" spans="1:20" s="114" customFormat="1" ht="13" x14ac:dyDescent="0.3">
      <c r="A206" s="114">
        <v>200</v>
      </c>
      <c r="B206" s="123" t="s">
        <v>192</v>
      </c>
      <c r="C206" s="116">
        <v>0.18095833333333333</v>
      </c>
      <c r="D206" s="117">
        <v>24.004985750000003</v>
      </c>
      <c r="E206" s="118">
        <v>0.16507802270726746</v>
      </c>
      <c r="F206" s="119">
        <v>1.5699999999999995E-2</v>
      </c>
      <c r="G206" s="118">
        <v>0.72234699606962383</v>
      </c>
      <c r="H206" s="116">
        <v>9.9999999999999992E-2</v>
      </c>
      <c r="I206" s="114">
        <v>6</v>
      </c>
      <c r="J206" s="119">
        <v>2</v>
      </c>
      <c r="K206" s="114" t="s">
        <v>37</v>
      </c>
      <c r="L206" s="124">
        <v>1914.4497121691666</v>
      </c>
      <c r="M206" s="121">
        <v>1859.2349002324997</v>
      </c>
      <c r="N206" s="121">
        <f t="shared" si="12"/>
        <v>-55.21481193666682</v>
      </c>
      <c r="O206" s="125">
        <f t="shared" si="13"/>
        <v>-2.8841087642937194E-2</v>
      </c>
      <c r="Q206" s="124">
        <v>3246.1688788358333</v>
      </c>
      <c r="R206" s="121">
        <v>3190.9540668991667</v>
      </c>
      <c r="S206" s="121">
        <f t="shared" si="14"/>
        <v>-55.214811936666592</v>
      </c>
      <c r="T206" s="125">
        <f t="shared" si="15"/>
        <v>-1.7009223487001134E-2</v>
      </c>
    </row>
    <row r="207" spans="1:20" s="114" customFormat="1" ht="13" x14ac:dyDescent="0.3">
      <c r="A207" s="114">
        <v>201</v>
      </c>
      <c r="B207" s="123" t="s">
        <v>192</v>
      </c>
      <c r="C207" s="116">
        <v>0.99140000000000006</v>
      </c>
      <c r="D207" s="117">
        <v>69.914191666666667</v>
      </c>
      <c r="E207" s="118">
        <v>9.5126008439415627E-2</v>
      </c>
      <c r="F207" s="119">
        <v>1.585E-2</v>
      </c>
      <c r="G207" s="118">
        <v>0.68686494496189665</v>
      </c>
      <c r="H207" s="116">
        <v>1.0999999999999999</v>
      </c>
      <c r="I207" s="114">
        <v>68.299999999999983</v>
      </c>
      <c r="J207" s="119">
        <v>1</v>
      </c>
      <c r="K207" s="114" t="s">
        <v>37</v>
      </c>
      <c r="L207" s="124">
        <v>7752.6742100833326</v>
      </c>
      <c r="M207" s="121">
        <v>6858.7647877499994</v>
      </c>
      <c r="N207" s="121">
        <f t="shared" si="12"/>
        <v>-893.90942233333317</v>
      </c>
      <c r="O207" s="125">
        <f t="shared" si="13"/>
        <v>-0.11530336476292155</v>
      </c>
      <c r="Q207" s="124">
        <v>13827.454210083331</v>
      </c>
      <c r="R207" s="121">
        <v>12933.544787749999</v>
      </c>
      <c r="S207" s="121">
        <f t="shared" si="14"/>
        <v>-893.90942233333226</v>
      </c>
      <c r="T207" s="125">
        <f t="shared" si="15"/>
        <v>-6.4647433197173115E-2</v>
      </c>
    </row>
    <row r="208" spans="1:20" s="114" customFormat="1" ht="13" x14ac:dyDescent="0.3">
      <c r="A208" s="114">
        <v>202</v>
      </c>
      <c r="B208" s="123" t="s">
        <v>192</v>
      </c>
      <c r="C208" s="116">
        <v>20.702499999999997</v>
      </c>
      <c r="D208" s="117">
        <v>0</v>
      </c>
      <c r="E208" s="118">
        <v>0</v>
      </c>
      <c r="F208" s="119">
        <v>7.6920000000000002E-2</v>
      </c>
      <c r="G208" s="118">
        <v>0</v>
      </c>
      <c r="H208" s="116">
        <v>12.5</v>
      </c>
      <c r="I208" s="114">
        <v>150</v>
      </c>
      <c r="J208" s="119">
        <v>1</v>
      </c>
      <c r="K208" s="114" t="s">
        <v>36</v>
      </c>
      <c r="L208" s="124">
        <v>88116.403120000017</v>
      </c>
      <c r="M208" s="121">
        <v>74846.100620000012</v>
      </c>
      <c r="N208" s="121">
        <f t="shared" si="12"/>
        <v>-13270.302500000005</v>
      </c>
      <c r="O208" s="125">
        <f t="shared" si="13"/>
        <v>-0.15059968439619625</v>
      </c>
      <c r="Q208" s="124">
        <v>88116.403120000017</v>
      </c>
      <c r="R208" s="121">
        <v>74846.100620000012</v>
      </c>
      <c r="S208" s="121">
        <f t="shared" si="14"/>
        <v>-13270.302500000005</v>
      </c>
      <c r="T208" s="125">
        <f t="shared" si="15"/>
        <v>-0.15059968439619625</v>
      </c>
    </row>
    <row r="209" spans="1:20" s="114" customFormat="1" ht="13" x14ac:dyDescent="0.3">
      <c r="A209" s="114">
        <v>203</v>
      </c>
      <c r="B209" s="123" t="s">
        <v>192</v>
      </c>
      <c r="C209" s="116">
        <v>0.41177499999999995</v>
      </c>
      <c r="D209" s="117">
        <v>29.711000000000002</v>
      </c>
      <c r="E209" s="118">
        <v>9.0524911032028491E-2</v>
      </c>
      <c r="F209" s="119">
        <v>3.32E-3</v>
      </c>
      <c r="G209" s="118">
        <v>0.82319331287694419</v>
      </c>
      <c r="H209" s="116">
        <v>9.9999999999999992E-2</v>
      </c>
      <c r="I209" s="114">
        <v>30</v>
      </c>
      <c r="J209" s="119">
        <v>1</v>
      </c>
      <c r="K209" s="114" t="s">
        <v>37</v>
      </c>
      <c r="L209" s="124">
        <v>2292.6616605333334</v>
      </c>
      <c r="M209" s="121">
        <v>2039.8533255333334</v>
      </c>
      <c r="N209" s="121">
        <f t="shared" si="12"/>
        <v>-252.80833499999994</v>
      </c>
      <c r="O209" s="125">
        <f t="shared" si="13"/>
        <v>-0.11026848808610952</v>
      </c>
      <c r="Q209" s="124">
        <v>4799.3074938666668</v>
      </c>
      <c r="R209" s="121">
        <v>4546.4991588666662</v>
      </c>
      <c r="S209" s="121">
        <f t="shared" si="14"/>
        <v>-252.80833500000062</v>
      </c>
      <c r="T209" s="125">
        <f t="shared" si="15"/>
        <v>-5.2676002803129431E-2</v>
      </c>
    </row>
    <row r="210" spans="1:20" s="114" customFormat="1" ht="13" x14ac:dyDescent="0.3">
      <c r="A210" s="114">
        <v>204</v>
      </c>
      <c r="B210" s="123" t="s">
        <v>192</v>
      </c>
      <c r="C210" s="116">
        <v>0.71635633333333348</v>
      </c>
      <c r="D210" s="117">
        <v>14.153228091666664</v>
      </c>
      <c r="E210" s="118">
        <v>2.4784070695272015E-2</v>
      </c>
      <c r="F210" s="119">
        <v>4.28E-3</v>
      </c>
      <c r="G210" s="118">
        <v>0.9496971464271744</v>
      </c>
      <c r="H210" s="116">
        <v>0.35000000000000003</v>
      </c>
      <c r="I210" s="114">
        <v>81.399999999999991</v>
      </c>
      <c r="J210" s="119">
        <v>1</v>
      </c>
      <c r="K210" s="114" t="s">
        <v>34</v>
      </c>
      <c r="L210" s="124">
        <v>3634.9659518164167</v>
      </c>
      <c r="M210" s="121">
        <v>3203.2078372434157</v>
      </c>
      <c r="N210" s="121">
        <f t="shared" si="12"/>
        <v>-431.75811457300097</v>
      </c>
      <c r="O210" s="125">
        <f t="shared" si="13"/>
        <v>-0.11877913584231747</v>
      </c>
      <c r="Q210" s="124">
        <v>5028.8867851497498</v>
      </c>
      <c r="R210" s="121">
        <v>4597.1286705767488</v>
      </c>
      <c r="S210" s="121">
        <f t="shared" si="14"/>
        <v>-431.75811457300097</v>
      </c>
      <c r="T210" s="125">
        <f t="shared" si="15"/>
        <v>-8.585560443475844E-2</v>
      </c>
    </row>
    <row r="211" spans="1:20" s="114" customFormat="1" ht="13" x14ac:dyDescent="0.3">
      <c r="A211" s="114">
        <v>205</v>
      </c>
      <c r="B211" s="123" t="s">
        <v>192</v>
      </c>
      <c r="C211" s="116">
        <v>5.8531666666666666</v>
      </c>
      <c r="D211" s="117">
        <v>1676.7976666666666</v>
      </c>
      <c r="E211" s="118">
        <v>0.39011261973893185</v>
      </c>
      <c r="F211" s="119">
        <v>1</v>
      </c>
      <c r="G211" s="118">
        <v>0.59858977587509432</v>
      </c>
      <c r="H211" s="116">
        <v>6.5</v>
      </c>
      <c r="I211" s="114">
        <v>0</v>
      </c>
      <c r="J211" s="119">
        <v>1</v>
      </c>
      <c r="K211" s="114" t="s">
        <v>34</v>
      </c>
      <c r="L211" s="124">
        <v>57220.960431666659</v>
      </c>
      <c r="M211" s="121">
        <v>58478.068905</v>
      </c>
      <c r="N211" s="121">
        <f t="shared" si="12"/>
        <v>1257.108473333341</v>
      </c>
      <c r="O211" s="125">
        <f t="shared" si="13"/>
        <v>2.1969370381935156E-2</v>
      </c>
      <c r="Q211" s="124">
        <v>152923.11959833335</v>
      </c>
      <c r="R211" s="121">
        <v>154180.22807166667</v>
      </c>
      <c r="S211" s="121">
        <f t="shared" si="14"/>
        <v>1257.1084733333264</v>
      </c>
      <c r="T211" s="125">
        <f t="shared" si="15"/>
        <v>8.2205259520943437E-3</v>
      </c>
    </row>
    <row r="212" spans="1:20" s="114" customFormat="1" ht="13" x14ac:dyDescent="0.3">
      <c r="A212" s="114">
        <v>206</v>
      </c>
      <c r="B212" s="123" t="s">
        <v>192</v>
      </c>
      <c r="C212" s="116">
        <v>4.5142666666666669</v>
      </c>
      <c r="D212" s="117">
        <v>1473.6045416666666</v>
      </c>
      <c r="E212" s="118">
        <v>0.43214513582109276</v>
      </c>
      <c r="F212" s="119">
        <v>1</v>
      </c>
      <c r="G212" s="118">
        <v>0.42117074145747579</v>
      </c>
      <c r="H212" s="116">
        <v>5</v>
      </c>
      <c r="I212" s="114">
        <v>0</v>
      </c>
      <c r="J212" s="119">
        <v>1</v>
      </c>
      <c r="K212" s="114" t="s">
        <v>34</v>
      </c>
      <c r="L212" s="124">
        <v>77271.106501250004</v>
      </c>
      <c r="M212" s="121">
        <v>77678.669899583329</v>
      </c>
      <c r="N212" s="121">
        <f t="shared" si="12"/>
        <v>407.56339833332459</v>
      </c>
      <c r="O212" s="125">
        <f t="shared" si="13"/>
        <v>5.274460490956364E-3</v>
      </c>
      <c r="Q212" s="124">
        <v>160541.20733458333</v>
      </c>
      <c r="R212" s="121">
        <v>160948.77073291666</v>
      </c>
      <c r="S212" s="121">
        <f t="shared" si="14"/>
        <v>407.56339833332459</v>
      </c>
      <c r="T212" s="125">
        <f t="shared" si="15"/>
        <v>2.5386840244942424E-3</v>
      </c>
    </row>
    <row r="213" spans="1:20" s="114" customFormat="1" ht="13" x14ac:dyDescent="0.3">
      <c r="A213" s="114">
        <v>207</v>
      </c>
      <c r="B213" s="123" t="s">
        <v>192</v>
      </c>
      <c r="C213" s="116">
        <v>12.599999999999996</v>
      </c>
      <c r="D213" s="117">
        <v>841.35204166666665</v>
      </c>
      <c r="E213" s="118">
        <v>0.36431187361834472</v>
      </c>
      <c r="F213" s="119">
        <v>1</v>
      </c>
      <c r="G213" s="118">
        <v>0.52357158950842275</v>
      </c>
      <c r="H213" s="116">
        <v>14</v>
      </c>
      <c r="I213" s="114">
        <v>0</v>
      </c>
      <c r="J213" s="119">
        <v>1</v>
      </c>
      <c r="K213" s="114" t="s">
        <v>34</v>
      </c>
      <c r="L213" s="124">
        <v>114262.68312624999</v>
      </c>
      <c r="M213" s="121">
        <v>108132.29455791666</v>
      </c>
      <c r="N213" s="121">
        <f t="shared" si="12"/>
        <v>-6130.3885683333356</v>
      </c>
      <c r="O213" s="125">
        <f t="shared" si="13"/>
        <v>-5.3651712007846054E-2</v>
      </c>
      <c r="Q213" s="124">
        <v>161273.00145958332</v>
      </c>
      <c r="R213" s="121">
        <v>155142.61289125</v>
      </c>
      <c r="S213" s="121">
        <f t="shared" si="14"/>
        <v>-6130.388568333321</v>
      </c>
      <c r="T213" s="125">
        <f t="shared" si="15"/>
        <v>-3.8012491321243624E-2</v>
      </c>
    </row>
    <row r="214" spans="1:20" s="114" customFormat="1" ht="13" x14ac:dyDescent="0.3">
      <c r="A214" s="114">
        <v>208</v>
      </c>
      <c r="B214" s="123" t="s">
        <v>192</v>
      </c>
      <c r="C214" s="116">
        <v>180</v>
      </c>
      <c r="D214" s="117">
        <v>36499.611683333336</v>
      </c>
      <c r="E214" s="118">
        <v>0.28609706838571292</v>
      </c>
      <c r="F214" s="119">
        <v>1</v>
      </c>
      <c r="G214" s="118">
        <v>0.46887627427553191</v>
      </c>
      <c r="H214" s="116">
        <v>200</v>
      </c>
      <c r="I214" s="114">
        <v>0</v>
      </c>
      <c r="J214" s="119">
        <v>1</v>
      </c>
      <c r="K214" s="114" t="s">
        <v>36</v>
      </c>
      <c r="L214" s="124">
        <v>1398618.1706178335</v>
      </c>
      <c r="M214" s="121">
        <v>1319290.1882251666</v>
      </c>
      <c r="N214" s="121">
        <f t="shared" si="12"/>
        <v>-79327.982392666861</v>
      </c>
      <c r="O214" s="125">
        <f t="shared" si="13"/>
        <v>-5.6718827239048433E-2</v>
      </c>
      <c r="Q214" s="124">
        <v>3323556.7922845003</v>
      </c>
      <c r="R214" s="121">
        <v>3244228.8098918335</v>
      </c>
      <c r="S214" s="121">
        <f t="shared" si="14"/>
        <v>-79327.982392666861</v>
      </c>
      <c r="T214" s="125">
        <f t="shared" si="15"/>
        <v>-2.3868399835027188E-2</v>
      </c>
    </row>
    <row r="215" spans="1:20" s="114" customFormat="1" ht="13" x14ac:dyDescent="0.3">
      <c r="A215" s="114">
        <v>209</v>
      </c>
      <c r="B215" s="123" t="s">
        <v>192</v>
      </c>
      <c r="C215" s="116">
        <v>91.185757633333324</v>
      </c>
      <c r="D215" s="117">
        <v>8487.9681873333338</v>
      </c>
      <c r="E215" s="118">
        <v>0.11818110175805745</v>
      </c>
      <c r="F215" s="119">
        <v>0.51429000000000002</v>
      </c>
      <c r="G215" s="118">
        <v>0.87809606408044449</v>
      </c>
      <c r="H215" s="116">
        <v>90</v>
      </c>
      <c r="I215" s="114">
        <v>85</v>
      </c>
      <c r="J215" s="119">
        <v>1</v>
      </c>
      <c r="K215" s="114" t="s">
        <v>36</v>
      </c>
      <c r="L215" s="124">
        <v>409821.89993334655</v>
      </c>
      <c r="M215" s="121">
        <v>388927.5782414733</v>
      </c>
      <c r="N215" s="121">
        <f t="shared" si="12"/>
        <v>-20894.321691873251</v>
      </c>
      <c r="O215" s="125">
        <f t="shared" si="13"/>
        <v>-5.0983907144229006E-2</v>
      </c>
      <c r="Q215" s="124">
        <v>886749.05326667987</v>
      </c>
      <c r="R215" s="121">
        <v>865854.73157480662</v>
      </c>
      <c r="S215" s="121">
        <f t="shared" si="14"/>
        <v>-20894.321691873251</v>
      </c>
      <c r="T215" s="125">
        <f t="shared" si="15"/>
        <v>-2.3562835071434259E-2</v>
      </c>
    </row>
    <row r="216" spans="1:20" s="114" customFormat="1" ht="13" x14ac:dyDescent="0.3">
      <c r="A216" s="114">
        <v>210</v>
      </c>
      <c r="B216" s="123" t="s">
        <v>192</v>
      </c>
      <c r="C216" s="116">
        <v>8.3030333333333335</v>
      </c>
      <c r="D216" s="117">
        <v>4318.5211833333333</v>
      </c>
      <c r="E216" s="118">
        <v>0.68075747329371394</v>
      </c>
      <c r="F216" s="119">
        <v>6.2540000000000012E-2</v>
      </c>
      <c r="G216" s="118">
        <v>0.18204469641914078</v>
      </c>
      <c r="H216" s="116">
        <v>1</v>
      </c>
      <c r="I216" s="114">
        <v>4.9900000000000011</v>
      </c>
      <c r="J216" s="119">
        <v>2</v>
      </c>
      <c r="K216" s="114" t="s">
        <v>35</v>
      </c>
      <c r="L216" s="124">
        <v>125371.87765616667</v>
      </c>
      <c r="M216" s="121">
        <v>130512.58147683332</v>
      </c>
      <c r="N216" s="121">
        <f t="shared" si="12"/>
        <v>5140.7038206666475</v>
      </c>
      <c r="O216" s="125">
        <f t="shared" si="13"/>
        <v>4.1003643853568715E-2</v>
      </c>
      <c r="Q216" s="124">
        <v>370272.39932283328</v>
      </c>
      <c r="R216" s="121">
        <v>375413.10314349993</v>
      </c>
      <c r="S216" s="121">
        <f t="shared" si="14"/>
        <v>5140.7038206666475</v>
      </c>
      <c r="T216" s="125">
        <f t="shared" si="15"/>
        <v>1.388357282386735E-2</v>
      </c>
    </row>
    <row r="217" spans="1:20" s="114" customFormat="1" ht="13" x14ac:dyDescent="0.3">
      <c r="A217" s="114">
        <v>211</v>
      </c>
      <c r="B217" s="123" t="s">
        <v>192</v>
      </c>
      <c r="C217" s="116">
        <v>2.6999999999999997</v>
      </c>
      <c r="D217" s="117">
        <v>12.358499999999999</v>
      </c>
      <c r="E217" s="118">
        <v>2.0154109589041097E-2</v>
      </c>
      <c r="F217" s="119">
        <v>2.778000000000001E-2</v>
      </c>
      <c r="G217" s="118">
        <v>0.97435897435897434</v>
      </c>
      <c r="H217" s="116">
        <v>3</v>
      </c>
      <c r="I217" s="114">
        <v>105</v>
      </c>
      <c r="J217" s="119">
        <v>1</v>
      </c>
      <c r="K217" s="114" t="s">
        <v>37</v>
      </c>
      <c r="L217" s="124">
        <v>8761.1567271333333</v>
      </c>
      <c r="M217" s="121">
        <v>7074.534467133336</v>
      </c>
      <c r="N217" s="121">
        <f t="shared" si="12"/>
        <v>-1686.6222599999974</v>
      </c>
      <c r="O217" s="125">
        <f t="shared" si="13"/>
        <v>-0.19251136722352225</v>
      </c>
      <c r="Q217" s="124">
        <v>9186.6425604666674</v>
      </c>
      <c r="R217" s="121">
        <v>7500.0203004666691</v>
      </c>
      <c r="S217" s="121">
        <f t="shared" si="14"/>
        <v>-1686.6222599999983</v>
      </c>
      <c r="T217" s="125">
        <f t="shared" si="15"/>
        <v>-0.18359506739253392</v>
      </c>
    </row>
    <row r="218" spans="1:20" s="114" customFormat="1" ht="13" x14ac:dyDescent="0.3">
      <c r="A218" s="114">
        <v>212</v>
      </c>
      <c r="B218" s="123" t="s">
        <v>192</v>
      </c>
      <c r="C218" s="116">
        <v>1.2932554333333333</v>
      </c>
      <c r="D218" s="117">
        <v>238.45947892499998</v>
      </c>
      <c r="E218" s="118">
        <v>0.19076209834814828</v>
      </c>
      <c r="F218" s="119">
        <v>5.519999999999998E-3</v>
      </c>
      <c r="G218" s="118">
        <v>0.85452969164663339</v>
      </c>
      <c r="H218" s="116">
        <v>0.79999999999999993</v>
      </c>
      <c r="I218" s="114">
        <v>48</v>
      </c>
      <c r="J218" s="119">
        <v>1</v>
      </c>
      <c r="K218" s="114" t="s">
        <v>37</v>
      </c>
      <c r="L218" s="124">
        <v>6906.4093250747501</v>
      </c>
      <c r="M218" s="121">
        <v>7280.6809944350834</v>
      </c>
      <c r="N218" s="121">
        <f t="shared" si="12"/>
        <v>374.27166936033336</v>
      </c>
      <c r="O218" s="125">
        <f t="shared" si="13"/>
        <v>5.4191932702494797E-2</v>
      </c>
      <c r="Q218" s="124">
        <v>16871.182658408085</v>
      </c>
      <c r="R218" s="121">
        <v>17245.454327768417</v>
      </c>
      <c r="S218" s="121">
        <f t="shared" si="14"/>
        <v>374.27166936033245</v>
      </c>
      <c r="T218" s="125">
        <f t="shared" si="15"/>
        <v>2.2184080211697953E-2</v>
      </c>
    </row>
    <row r="219" spans="1:20" s="114" customFormat="1" ht="13" x14ac:dyDescent="0.3">
      <c r="A219" s="114">
        <v>213</v>
      </c>
      <c r="B219" s="123" t="s">
        <v>192</v>
      </c>
      <c r="C219" s="116">
        <v>0.90000000000000024</v>
      </c>
      <c r="D219" s="117">
        <v>76.538133333333349</v>
      </c>
      <c r="E219" s="118">
        <v>0.12705617788520066</v>
      </c>
      <c r="F219" s="119">
        <v>1.4930000000000001E-2</v>
      </c>
      <c r="G219" s="118">
        <v>0.78877125802455228</v>
      </c>
      <c r="H219" s="116">
        <v>1</v>
      </c>
      <c r="I219" s="114">
        <v>66</v>
      </c>
      <c r="J219" s="119">
        <v>1</v>
      </c>
      <c r="K219" s="114" t="s">
        <v>37</v>
      </c>
      <c r="L219" s="124">
        <v>7262.4984493333332</v>
      </c>
      <c r="M219" s="121">
        <v>6793.6868946666664</v>
      </c>
      <c r="N219" s="121">
        <f t="shared" si="12"/>
        <v>-468.81155466666678</v>
      </c>
      <c r="O219" s="125">
        <f t="shared" si="13"/>
        <v>-6.4552379313719752E-2</v>
      </c>
      <c r="Q219" s="124">
        <v>13317.021782666667</v>
      </c>
      <c r="R219" s="121">
        <v>12848.210228</v>
      </c>
      <c r="S219" s="121">
        <f t="shared" si="14"/>
        <v>-468.81155466666678</v>
      </c>
      <c r="T219" s="125">
        <f t="shared" si="15"/>
        <v>-3.5203933906368487E-2</v>
      </c>
    </row>
    <row r="220" spans="1:20" s="114" customFormat="1" ht="13" x14ac:dyDescent="0.3">
      <c r="A220" s="114">
        <v>214</v>
      </c>
      <c r="B220" s="123" t="s">
        <v>192</v>
      </c>
      <c r="C220" s="116">
        <v>0.90000000000000024</v>
      </c>
      <c r="D220" s="117">
        <v>121.48480833333333</v>
      </c>
      <c r="E220" s="118">
        <v>0.20108451626643362</v>
      </c>
      <c r="F220" s="119">
        <v>7.3499999999999989E-3</v>
      </c>
      <c r="G220" s="118">
        <v>0.71197914476727076</v>
      </c>
      <c r="H220" s="116">
        <v>1</v>
      </c>
      <c r="I220" s="114">
        <v>66</v>
      </c>
      <c r="J220" s="119">
        <v>2</v>
      </c>
      <c r="K220" s="114" t="s">
        <v>37</v>
      </c>
      <c r="L220" s="124">
        <v>9933.3739199166666</v>
      </c>
      <c r="M220" s="121">
        <v>9399.5157022500007</v>
      </c>
      <c r="N220" s="121">
        <f t="shared" si="12"/>
        <v>-533.85821766666595</v>
      </c>
      <c r="O220" s="125">
        <f t="shared" si="13"/>
        <v>-5.374389628042358E-2</v>
      </c>
      <c r="Q220" s="124">
        <v>18720.248086583335</v>
      </c>
      <c r="R220" s="121">
        <v>18186.389868916667</v>
      </c>
      <c r="S220" s="121">
        <f t="shared" si="14"/>
        <v>-533.85821766666777</v>
      </c>
      <c r="T220" s="125">
        <f t="shared" si="15"/>
        <v>-2.8517689252701733E-2</v>
      </c>
    </row>
    <row r="221" spans="1:20" s="114" customFormat="1" ht="13" x14ac:dyDescent="0.3">
      <c r="A221" s="114">
        <v>215</v>
      </c>
      <c r="B221" s="123" t="s">
        <v>192</v>
      </c>
      <c r="C221" s="116">
        <v>0.90000000000000024</v>
      </c>
      <c r="D221" s="117">
        <v>78.940475000000006</v>
      </c>
      <c r="E221" s="118">
        <v>0.12384062870625444</v>
      </c>
      <c r="F221" s="119">
        <v>1.4930000000000001E-2</v>
      </c>
      <c r="G221" s="118">
        <v>0.79988958040554103</v>
      </c>
      <c r="H221" s="116">
        <v>1</v>
      </c>
      <c r="I221" s="114">
        <v>66</v>
      </c>
      <c r="J221" s="119">
        <v>1</v>
      </c>
      <c r="K221" s="114" t="s">
        <v>37</v>
      </c>
      <c r="L221" s="124">
        <v>6912.2998543833319</v>
      </c>
      <c r="M221" s="121">
        <v>6429.9216633833312</v>
      </c>
      <c r="N221" s="121">
        <f t="shared" si="12"/>
        <v>-482.3781910000007</v>
      </c>
      <c r="O221" s="125">
        <f t="shared" si="13"/>
        <v>-6.9785484015729982E-2</v>
      </c>
      <c r="Q221" s="124">
        <v>13873.15152105</v>
      </c>
      <c r="R221" s="121">
        <v>13390.77333005</v>
      </c>
      <c r="S221" s="121">
        <f t="shared" si="14"/>
        <v>-482.37819099999979</v>
      </c>
      <c r="T221" s="125">
        <f t="shared" si="15"/>
        <v>-3.4770628019745772E-2</v>
      </c>
    </row>
    <row r="222" spans="1:20" s="114" customFormat="1" ht="13" x14ac:dyDescent="0.3">
      <c r="A222" s="114">
        <v>216</v>
      </c>
      <c r="B222" s="123" t="s">
        <v>192</v>
      </c>
      <c r="C222" s="116">
        <v>0.99583333333333324</v>
      </c>
      <c r="D222" s="117">
        <v>92.654666666666671</v>
      </c>
      <c r="E222" s="118">
        <v>0.1158067526580675</v>
      </c>
      <c r="F222" s="119">
        <v>6.0899999999999991E-3</v>
      </c>
      <c r="G222" s="118">
        <v>0.72771577906483964</v>
      </c>
      <c r="H222" s="116">
        <v>0.5</v>
      </c>
      <c r="I222" s="114">
        <v>81.600000000000009</v>
      </c>
      <c r="J222" s="119">
        <v>1</v>
      </c>
      <c r="K222" s="114" t="s">
        <v>37</v>
      </c>
      <c r="L222" s="124">
        <v>8367.1516000000011</v>
      </c>
      <c r="M222" s="121">
        <v>7405.2138199999999</v>
      </c>
      <c r="N222" s="121">
        <f t="shared" si="12"/>
        <v>-961.93778000000111</v>
      </c>
      <c r="O222" s="125">
        <f t="shared" si="13"/>
        <v>-0.11496597958139075</v>
      </c>
      <c r="Q222" s="124">
        <v>15204.282433333334</v>
      </c>
      <c r="R222" s="121">
        <v>14242.344653333334</v>
      </c>
      <c r="S222" s="121">
        <f t="shared" si="14"/>
        <v>-961.9377800000002</v>
      </c>
      <c r="T222" s="125">
        <f t="shared" si="15"/>
        <v>-6.32675553231688E-2</v>
      </c>
    </row>
    <row r="223" spans="1:20" s="114" customFormat="1" ht="13" x14ac:dyDescent="0.3">
      <c r="A223" s="114">
        <v>217</v>
      </c>
      <c r="B223" s="123" t="s">
        <v>192</v>
      </c>
      <c r="C223" s="116">
        <v>78.049750000000003</v>
      </c>
      <c r="D223" s="117">
        <v>44508.053816666659</v>
      </c>
      <c r="E223" s="118">
        <v>0.72007200414729566</v>
      </c>
      <c r="F223" s="119">
        <v>1</v>
      </c>
      <c r="G223" s="118">
        <v>0.18553579641269347</v>
      </c>
      <c r="H223" s="116">
        <v>60</v>
      </c>
      <c r="I223" s="114">
        <v>0</v>
      </c>
      <c r="J223" s="119">
        <v>1</v>
      </c>
      <c r="K223" s="114" t="s">
        <v>34</v>
      </c>
      <c r="L223" s="124">
        <v>1109320.2259004998</v>
      </c>
      <c r="M223" s="121">
        <v>1178957.2647631664</v>
      </c>
      <c r="N223" s="121">
        <f t="shared" si="12"/>
        <v>69637.038862666581</v>
      </c>
      <c r="O223" s="125">
        <f t="shared" si="13"/>
        <v>6.2774514731432154E-2</v>
      </c>
      <c r="Q223" s="124">
        <v>3539647.0692338329</v>
      </c>
      <c r="R223" s="121">
        <v>3609284.1080964999</v>
      </c>
      <c r="S223" s="121">
        <f t="shared" si="14"/>
        <v>69637.038862667046</v>
      </c>
      <c r="T223" s="125">
        <f t="shared" si="15"/>
        <v>1.9673441306604669E-2</v>
      </c>
    </row>
    <row r="224" spans="1:20" s="114" customFormat="1" ht="13" x14ac:dyDescent="0.3">
      <c r="A224" s="114">
        <v>218</v>
      </c>
      <c r="B224" s="123" t="s">
        <v>192</v>
      </c>
      <c r="C224" s="116">
        <v>12.664766666666663</v>
      </c>
      <c r="D224" s="117">
        <v>1351.4704333333332</v>
      </c>
      <c r="E224" s="118">
        <v>0.13839438452969183</v>
      </c>
      <c r="F224" s="119">
        <v>0.41176000000000007</v>
      </c>
      <c r="G224" s="118">
        <v>0.87856200527704487</v>
      </c>
      <c r="H224" s="116">
        <v>14</v>
      </c>
      <c r="I224" s="114">
        <v>20</v>
      </c>
      <c r="J224" s="119">
        <v>1</v>
      </c>
      <c r="K224" s="114" t="s">
        <v>35</v>
      </c>
      <c r="L224" s="124">
        <v>60727.51030126668</v>
      </c>
      <c r="M224" s="121">
        <v>60055.814325266663</v>
      </c>
      <c r="N224" s="121">
        <f t="shared" si="12"/>
        <v>-671.69597600001725</v>
      </c>
      <c r="O224" s="125">
        <f t="shared" si="13"/>
        <v>-1.1060818608695814E-2</v>
      </c>
      <c r="Q224" s="124">
        <v>116755.1828012667</v>
      </c>
      <c r="R224" s="121">
        <v>116083.48682526668</v>
      </c>
      <c r="S224" s="121">
        <f t="shared" si="14"/>
        <v>-671.69597600001725</v>
      </c>
      <c r="T224" s="125">
        <f t="shared" si="15"/>
        <v>-5.7530292007964712E-3</v>
      </c>
    </row>
    <row r="225" spans="1:20" s="114" customFormat="1" ht="13" x14ac:dyDescent="0.3">
      <c r="A225" s="114">
        <v>219</v>
      </c>
      <c r="B225" s="123" t="s">
        <v>192</v>
      </c>
      <c r="C225" s="116">
        <v>0.78776666666666673</v>
      </c>
      <c r="D225" s="117">
        <v>37.629841666666664</v>
      </c>
      <c r="E225" s="118">
        <v>5.9060183673811044E-2</v>
      </c>
      <c r="F225" s="119">
        <v>1.06E-3</v>
      </c>
      <c r="G225" s="118">
        <v>0.83086193345559345</v>
      </c>
      <c r="H225" s="116">
        <v>9.9999999999999992E-2</v>
      </c>
      <c r="I225" s="114">
        <v>88</v>
      </c>
      <c r="J225" s="119">
        <v>2</v>
      </c>
      <c r="K225" s="114" t="s">
        <v>37</v>
      </c>
      <c r="L225" s="124">
        <v>6486.8992322500008</v>
      </c>
      <c r="M225" s="121">
        <v>5836.6414625833322</v>
      </c>
      <c r="N225" s="121">
        <f t="shared" si="12"/>
        <v>-650.25776966666854</v>
      </c>
      <c r="O225" s="125">
        <f t="shared" si="13"/>
        <v>-0.10024169428035413</v>
      </c>
      <c r="Q225" s="124">
        <v>9351.6525655833339</v>
      </c>
      <c r="R225" s="121">
        <v>8701.3947959166653</v>
      </c>
      <c r="S225" s="121">
        <f t="shared" si="14"/>
        <v>-650.25776966666854</v>
      </c>
      <c r="T225" s="125">
        <f t="shared" si="15"/>
        <v>-6.9533995741009116E-2</v>
      </c>
    </row>
    <row r="226" spans="1:20" s="114" customFormat="1" ht="13" x14ac:dyDescent="0.3">
      <c r="A226" s="114">
        <v>220</v>
      </c>
      <c r="B226" s="123" t="s">
        <v>192</v>
      </c>
      <c r="C226" s="116">
        <v>0.67208333333333314</v>
      </c>
      <c r="D226" s="117">
        <v>27.023066666666665</v>
      </c>
      <c r="E226" s="118">
        <v>4.9970166770220023E-2</v>
      </c>
      <c r="F226" s="119">
        <v>1.6066666666666666E-3</v>
      </c>
      <c r="G226" s="118">
        <v>0.97912145476315193</v>
      </c>
      <c r="H226" s="116">
        <v>0.19999999999999998</v>
      </c>
      <c r="I226" s="114">
        <v>108.53833333333334</v>
      </c>
      <c r="J226" s="119">
        <v>2</v>
      </c>
      <c r="K226" s="114" t="s">
        <v>37</v>
      </c>
      <c r="L226" s="124">
        <v>2742.2456137333334</v>
      </c>
      <c r="M226" s="121">
        <v>2499.5062797333326</v>
      </c>
      <c r="N226" s="121">
        <f t="shared" si="12"/>
        <v>-242.73933400000078</v>
      </c>
      <c r="O226" s="125">
        <f t="shared" si="13"/>
        <v>-8.8518451003931742E-2</v>
      </c>
      <c r="Q226" s="124">
        <v>4681.1197804000003</v>
      </c>
      <c r="R226" s="121">
        <v>4438.3804463999995</v>
      </c>
      <c r="S226" s="121">
        <f t="shared" si="14"/>
        <v>-242.73933400000078</v>
      </c>
      <c r="T226" s="125">
        <f t="shared" si="15"/>
        <v>-5.185497175619351E-2</v>
      </c>
    </row>
    <row r="227" spans="1:20" s="114" customFormat="1" ht="13" x14ac:dyDescent="0.3">
      <c r="A227" s="114">
        <v>221</v>
      </c>
      <c r="B227" s="123" t="s">
        <v>192</v>
      </c>
      <c r="C227" s="116">
        <v>3.3094999999999999</v>
      </c>
      <c r="D227" s="117">
        <v>107.00465833333334</v>
      </c>
      <c r="E227" s="118">
        <v>4.6498453160859099E-2</v>
      </c>
      <c r="F227" s="119">
        <v>1.6839999999999997E-2</v>
      </c>
      <c r="G227" s="118">
        <v>0.846402491882282</v>
      </c>
      <c r="H227" s="116">
        <v>2.5</v>
      </c>
      <c r="I227" s="114">
        <v>146</v>
      </c>
      <c r="J227" s="119">
        <v>1</v>
      </c>
      <c r="K227" s="114" t="s">
        <v>37</v>
      </c>
      <c r="L227" s="124">
        <v>16649.462549150001</v>
      </c>
      <c r="M227" s="121">
        <v>13932.088765483335</v>
      </c>
      <c r="N227" s="121">
        <f t="shared" si="12"/>
        <v>-2717.373783666666</v>
      </c>
      <c r="O227" s="125">
        <f t="shared" si="13"/>
        <v>-0.16321090099123922</v>
      </c>
      <c r="Q227" s="124">
        <v>24074.86004915</v>
      </c>
      <c r="R227" s="121">
        <v>21357.486265483334</v>
      </c>
      <c r="S227" s="121">
        <f t="shared" si="14"/>
        <v>-2717.373783666666</v>
      </c>
      <c r="T227" s="125">
        <f t="shared" si="15"/>
        <v>-0.11287184133652345</v>
      </c>
    </row>
    <row r="228" spans="1:20" s="114" customFormat="1" ht="13" x14ac:dyDescent="0.3">
      <c r="A228" s="114">
        <v>222</v>
      </c>
      <c r="B228" s="123" t="s">
        <v>192</v>
      </c>
      <c r="C228" s="116">
        <v>11.434899333333334</v>
      </c>
      <c r="D228" s="117">
        <v>3276.6000037500003</v>
      </c>
      <c r="E228" s="118">
        <v>0.38328961930593247</v>
      </c>
      <c r="F228" s="119">
        <v>1</v>
      </c>
      <c r="G228" s="118">
        <v>0.66460999598364046</v>
      </c>
      <c r="H228" s="116">
        <v>11.200000000000001</v>
      </c>
      <c r="I228" s="114">
        <v>0</v>
      </c>
      <c r="J228" s="119">
        <v>1</v>
      </c>
      <c r="K228" s="114" t="s">
        <v>34</v>
      </c>
      <c r="L228" s="124">
        <v>148264.35412109582</v>
      </c>
      <c r="M228" s="121">
        <v>152090.20068007917</v>
      </c>
      <c r="N228" s="121">
        <f t="shared" si="12"/>
        <v>3825.8465589833504</v>
      </c>
      <c r="O228" s="125">
        <f t="shared" si="13"/>
        <v>2.5804223689927297E-2</v>
      </c>
      <c r="Q228" s="124">
        <v>325132.64495442918</v>
      </c>
      <c r="R228" s="121">
        <v>328958.49151341256</v>
      </c>
      <c r="S228" s="121">
        <f t="shared" si="14"/>
        <v>3825.8465589833795</v>
      </c>
      <c r="T228" s="125">
        <f t="shared" si="15"/>
        <v>1.1767032989011647E-2</v>
      </c>
    </row>
    <row r="229" spans="1:20" s="114" customFormat="1" ht="13" x14ac:dyDescent="0.3">
      <c r="A229" s="114">
        <v>223</v>
      </c>
      <c r="B229" s="123" t="s">
        <v>192</v>
      </c>
      <c r="C229" s="116">
        <v>1.8000000000000005</v>
      </c>
      <c r="D229" s="117">
        <v>43.194299999999998</v>
      </c>
      <c r="E229" s="118">
        <v>4.5840001528201689E-2</v>
      </c>
      <c r="F229" s="119">
        <v>0.11111000000000003</v>
      </c>
      <c r="G229" s="118">
        <v>0.96873112319226806</v>
      </c>
      <c r="H229" s="116">
        <v>2</v>
      </c>
      <c r="I229" s="114">
        <v>16</v>
      </c>
      <c r="J229" s="119">
        <v>1</v>
      </c>
      <c r="K229" s="114" t="s">
        <v>37</v>
      </c>
      <c r="L229" s="124">
        <v>7460.6649872333328</v>
      </c>
      <c r="M229" s="121">
        <v>6545.2328792333346</v>
      </c>
      <c r="N229" s="121">
        <f t="shared" si="12"/>
        <v>-915.43210799999815</v>
      </c>
      <c r="O229" s="125">
        <f t="shared" si="13"/>
        <v>-0.12270114119404675</v>
      </c>
      <c r="Q229" s="124">
        <v>10100.741653900001</v>
      </c>
      <c r="R229" s="121">
        <v>9185.3095459000015</v>
      </c>
      <c r="S229" s="121">
        <f t="shared" si="14"/>
        <v>-915.43210799999906</v>
      </c>
      <c r="T229" s="125">
        <f t="shared" si="15"/>
        <v>-9.0630187303774992E-2</v>
      </c>
    </row>
    <row r="230" spans="1:20" s="114" customFormat="1" ht="13" x14ac:dyDescent="0.3">
      <c r="A230" s="114">
        <v>224</v>
      </c>
      <c r="B230" s="123" t="s">
        <v>192</v>
      </c>
      <c r="C230" s="116">
        <v>67.298266666666663</v>
      </c>
      <c r="D230" s="117">
        <v>4720.5340249999999</v>
      </c>
      <c r="E230" s="118">
        <v>8.7726353453351211E-2</v>
      </c>
      <c r="F230" s="119">
        <v>1</v>
      </c>
      <c r="G230" s="118">
        <v>0.81853636319481105</v>
      </c>
      <c r="H230" s="116">
        <v>49.199999999999996</v>
      </c>
      <c r="I230" s="114">
        <v>0</v>
      </c>
      <c r="J230" s="119">
        <v>1</v>
      </c>
      <c r="K230" s="114" t="s">
        <v>34</v>
      </c>
      <c r="L230" s="124">
        <v>332435.23763175</v>
      </c>
      <c r="M230" s="121">
        <v>296457.49586941669</v>
      </c>
      <c r="N230" s="121">
        <f t="shared" si="12"/>
        <v>-35977.741762333317</v>
      </c>
      <c r="O230" s="125">
        <f t="shared" si="13"/>
        <v>-0.10822481400779511</v>
      </c>
      <c r="Q230" s="124">
        <v>615486.03013175004</v>
      </c>
      <c r="R230" s="121">
        <v>579508.28836941672</v>
      </c>
      <c r="S230" s="121">
        <f t="shared" si="14"/>
        <v>-35977.741762333317</v>
      </c>
      <c r="T230" s="125">
        <f t="shared" si="15"/>
        <v>-5.845419717265065E-2</v>
      </c>
    </row>
    <row r="231" spans="1:20" s="114" customFormat="1" ht="13" x14ac:dyDescent="0.3">
      <c r="A231" s="114">
        <v>225</v>
      </c>
      <c r="B231" s="123" t="s">
        <v>192</v>
      </c>
      <c r="C231" s="116">
        <v>18.900000000000002</v>
      </c>
      <c r="D231" s="117">
        <v>65.245031008333328</v>
      </c>
      <c r="E231" s="118">
        <v>8.0969518087529533E-3</v>
      </c>
      <c r="F231" s="119">
        <v>2.4079999999999994E-2</v>
      </c>
      <c r="G231" s="118">
        <v>0.80238346284407291</v>
      </c>
      <c r="H231" s="116">
        <v>21</v>
      </c>
      <c r="I231" s="114">
        <v>851</v>
      </c>
      <c r="J231" s="119">
        <v>1</v>
      </c>
      <c r="K231" s="114" t="s">
        <v>37</v>
      </c>
      <c r="L231" s="124">
        <v>60462.03385935392</v>
      </c>
      <c r="M231" s="121">
        <v>47509.833321064238</v>
      </c>
      <c r="N231" s="121">
        <f t="shared" si="12"/>
        <v>-12952.200538289682</v>
      </c>
      <c r="O231" s="125">
        <f t="shared" si="13"/>
        <v>-0.21422039107084853</v>
      </c>
      <c r="Q231" s="124">
        <v>70668.795526020593</v>
      </c>
      <c r="R231" s="121">
        <v>57716.594987730903</v>
      </c>
      <c r="S231" s="121">
        <f t="shared" si="14"/>
        <v>-12952.20053828969</v>
      </c>
      <c r="T231" s="125">
        <f t="shared" si="15"/>
        <v>-0.18328033528632345</v>
      </c>
    </row>
    <row r="232" spans="1:20" s="114" customFormat="1" ht="13" x14ac:dyDescent="0.3">
      <c r="A232" s="114">
        <v>226</v>
      </c>
      <c r="B232" s="123" t="s">
        <v>192</v>
      </c>
      <c r="C232" s="116">
        <v>190.2901333333333</v>
      </c>
      <c r="D232" s="117">
        <v>88220.860350000017</v>
      </c>
      <c r="E232" s="118">
        <v>0.5960508090185892</v>
      </c>
      <c r="F232" s="119">
        <v>1</v>
      </c>
      <c r="G232" s="118">
        <v>0.2348394273261093</v>
      </c>
      <c r="H232" s="116">
        <v>190</v>
      </c>
      <c r="I232" s="114">
        <v>0</v>
      </c>
      <c r="J232" s="119">
        <v>1</v>
      </c>
      <c r="K232" s="114" t="s">
        <v>34</v>
      </c>
      <c r="L232" s="124">
        <v>2454812.8196244999</v>
      </c>
      <c r="M232" s="121">
        <v>2497410.9255118328</v>
      </c>
      <c r="N232" s="121">
        <f t="shared" si="12"/>
        <v>42598.105887332931</v>
      </c>
      <c r="O232" s="125">
        <f t="shared" si="13"/>
        <v>1.7352893689812549E-2</v>
      </c>
      <c r="Q232" s="124">
        <v>7217798.5604578331</v>
      </c>
      <c r="R232" s="121">
        <v>7260396.666345166</v>
      </c>
      <c r="S232" s="121">
        <f t="shared" si="14"/>
        <v>42598.105887332931</v>
      </c>
      <c r="T232" s="125">
        <f t="shared" si="15"/>
        <v>5.9018141792850044E-3</v>
      </c>
    </row>
    <row r="233" spans="1:20" s="114" customFormat="1" ht="13" x14ac:dyDescent="0.3">
      <c r="A233" s="114">
        <v>227</v>
      </c>
      <c r="B233" s="123" t="s">
        <v>192</v>
      </c>
      <c r="C233" s="116">
        <v>4.1352166666666657</v>
      </c>
      <c r="D233" s="117">
        <v>207.52454166666675</v>
      </c>
      <c r="E233" s="118">
        <v>6.2151332327050071E-2</v>
      </c>
      <c r="F233" s="119">
        <v>9.9000000000000025E-3</v>
      </c>
      <c r="G233" s="118">
        <v>0.84976091315748881</v>
      </c>
      <c r="H233" s="116">
        <v>3</v>
      </c>
      <c r="I233" s="114">
        <v>300</v>
      </c>
      <c r="J233" s="119">
        <v>1</v>
      </c>
      <c r="K233" s="114" t="s">
        <v>37</v>
      </c>
      <c r="L233" s="124">
        <v>19269.217488583334</v>
      </c>
      <c r="M233" s="121">
        <v>16274.976736916664</v>
      </c>
      <c r="N233" s="121">
        <f t="shared" si="12"/>
        <v>-2994.2407516666699</v>
      </c>
      <c r="O233" s="125">
        <f t="shared" si="13"/>
        <v>-0.15538984670450182</v>
      </c>
      <c r="Q233" s="124">
        <v>35468.256655249999</v>
      </c>
      <c r="R233" s="121">
        <v>32474.015903583328</v>
      </c>
      <c r="S233" s="121">
        <f t="shared" si="14"/>
        <v>-2994.2407516666717</v>
      </c>
      <c r="T233" s="125">
        <f t="shared" si="15"/>
        <v>-8.4420296739435741E-2</v>
      </c>
    </row>
    <row r="234" spans="1:20" s="114" customFormat="1" ht="13" x14ac:dyDescent="0.3">
      <c r="A234" s="114">
        <v>228</v>
      </c>
      <c r="B234" s="123" t="s">
        <v>192</v>
      </c>
      <c r="C234" s="116">
        <v>0.54</v>
      </c>
      <c r="D234" s="117">
        <v>56.789266666666684</v>
      </c>
      <c r="E234" s="118">
        <v>0.15902190511393127</v>
      </c>
      <c r="F234" s="119">
        <v>1.2880000000000001E-2</v>
      </c>
      <c r="G234" s="118">
        <v>0.76740645781588013</v>
      </c>
      <c r="H234" s="116">
        <v>0.59999999999999987</v>
      </c>
      <c r="I234" s="114">
        <v>46</v>
      </c>
      <c r="J234" s="119">
        <v>1</v>
      </c>
      <c r="K234" s="114" t="s">
        <v>37</v>
      </c>
      <c r="L234" s="124">
        <v>3959.5447934666663</v>
      </c>
      <c r="M234" s="121">
        <v>3676.416004133333</v>
      </c>
      <c r="N234" s="121">
        <f t="shared" si="12"/>
        <v>-283.12878933333332</v>
      </c>
      <c r="O234" s="125">
        <f t="shared" si="13"/>
        <v>-7.1505388649852342E-2</v>
      </c>
      <c r="Q234" s="124">
        <v>7901.4122934666648</v>
      </c>
      <c r="R234" s="121">
        <v>7618.2835041333319</v>
      </c>
      <c r="S234" s="121">
        <f t="shared" si="14"/>
        <v>-283.12878933333286</v>
      </c>
      <c r="T234" s="125">
        <f t="shared" si="15"/>
        <v>-3.5832681401455256E-2</v>
      </c>
    </row>
    <row r="235" spans="1:20" s="114" customFormat="1" ht="13" x14ac:dyDescent="0.3">
      <c r="A235" s="114">
        <v>229</v>
      </c>
      <c r="B235" s="123" t="s">
        <v>192</v>
      </c>
      <c r="C235" s="116">
        <v>23.735981333333338</v>
      </c>
      <c r="D235" s="117">
        <v>8533.0748902500018</v>
      </c>
      <c r="E235" s="118">
        <v>0.49565814422486604</v>
      </c>
      <c r="F235" s="119">
        <v>1</v>
      </c>
      <c r="G235" s="118">
        <v>0.6253911377489243</v>
      </c>
      <c r="H235" s="116">
        <v>25.958333333333332</v>
      </c>
      <c r="I235" s="114">
        <v>0</v>
      </c>
      <c r="J235" s="119">
        <v>1</v>
      </c>
      <c r="K235" s="114" t="s">
        <v>34</v>
      </c>
      <c r="L235" s="124">
        <v>287959.55197015085</v>
      </c>
      <c r="M235" s="121">
        <v>307705.22140919417</v>
      </c>
      <c r="N235" s="121">
        <f t="shared" si="12"/>
        <v>19745.669439043326</v>
      </c>
      <c r="O235" s="125">
        <f t="shared" si="13"/>
        <v>6.857098263956915E-2</v>
      </c>
      <c r="Q235" s="124">
        <v>745684.52697015088</v>
      </c>
      <c r="R235" s="121">
        <v>765430.19640919426</v>
      </c>
      <c r="S235" s="121">
        <f t="shared" si="14"/>
        <v>19745.669439043384</v>
      </c>
      <c r="T235" s="125">
        <f t="shared" si="15"/>
        <v>2.6479923781271897E-2</v>
      </c>
    </row>
    <row r="236" spans="1:20" s="114" customFormat="1" ht="13" x14ac:dyDescent="0.3">
      <c r="A236" s="114">
        <v>230</v>
      </c>
      <c r="B236" s="123" t="s">
        <v>192</v>
      </c>
      <c r="C236" s="116">
        <v>51.29999999999999</v>
      </c>
      <c r="D236" s="117">
        <v>14589.264000000003</v>
      </c>
      <c r="E236" s="118">
        <v>0.77486403344777199</v>
      </c>
      <c r="F236" s="119">
        <v>1</v>
      </c>
      <c r="G236" s="118">
        <v>0.11734334663224588</v>
      </c>
      <c r="H236" s="116">
        <v>57</v>
      </c>
      <c r="I236" s="114">
        <v>0</v>
      </c>
      <c r="J236" s="119">
        <v>1</v>
      </c>
      <c r="K236" s="114" t="s">
        <v>34</v>
      </c>
      <c r="L236" s="124">
        <v>462420.59614666662</v>
      </c>
      <c r="M236" s="121">
        <v>466378.30030666658</v>
      </c>
      <c r="N236" s="121">
        <f t="shared" si="12"/>
        <v>3957.7041599999648</v>
      </c>
      <c r="O236" s="125">
        <f t="shared" si="13"/>
        <v>8.5586675701285024E-3</v>
      </c>
      <c r="Q236" s="124">
        <v>1267002.7319799999</v>
      </c>
      <c r="R236" s="121">
        <v>1270960.4361399999</v>
      </c>
      <c r="S236" s="121">
        <f t="shared" si="14"/>
        <v>3957.7041599999648</v>
      </c>
      <c r="T236" s="125">
        <f t="shared" si="15"/>
        <v>3.1236745273746092E-3</v>
      </c>
    </row>
    <row r="237" spans="1:20" s="114" customFormat="1" ht="13" x14ac:dyDescent="0.3">
      <c r="A237" s="114">
        <v>231</v>
      </c>
      <c r="B237" s="123" t="s">
        <v>192</v>
      </c>
      <c r="C237" s="116">
        <v>106.20000000000003</v>
      </c>
      <c r="D237" s="117">
        <v>314.69066666666669</v>
      </c>
      <c r="E237" s="118">
        <v>1.5001500035594063E-2</v>
      </c>
      <c r="F237" s="119">
        <v>0.55398999999999987</v>
      </c>
      <c r="G237" s="118">
        <v>1</v>
      </c>
      <c r="H237" s="116">
        <v>118</v>
      </c>
      <c r="I237" s="114">
        <v>95</v>
      </c>
      <c r="J237" s="119">
        <v>1</v>
      </c>
      <c r="K237" s="114" t="s">
        <v>35</v>
      </c>
      <c r="L237" s="124">
        <v>326400.3825920666</v>
      </c>
      <c r="M237" s="121">
        <v>260982.17181873336</v>
      </c>
      <c r="N237" s="121">
        <f t="shared" si="12"/>
        <v>-65418.210773333238</v>
      </c>
      <c r="O237" s="125">
        <f t="shared" si="13"/>
        <v>-0.20042320494180474</v>
      </c>
      <c r="Q237" s="124">
        <v>347285.04759206658</v>
      </c>
      <c r="R237" s="121">
        <v>281866.83681873337</v>
      </c>
      <c r="S237" s="121">
        <f t="shared" si="14"/>
        <v>-65418.210773333209</v>
      </c>
      <c r="T237" s="125">
        <f t="shared" si="15"/>
        <v>-0.18837036384640371</v>
      </c>
    </row>
    <row r="238" spans="1:20" s="114" customFormat="1" ht="13" x14ac:dyDescent="0.3">
      <c r="A238" s="114">
        <v>232</v>
      </c>
      <c r="B238" s="123" t="s">
        <v>192</v>
      </c>
      <c r="C238" s="116">
        <v>28.350000000000005</v>
      </c>
      <c r="D238" s="117">
        <v>319.80130000000003</v>
      </c>
      <c r="E238" s="118">
        <v>1.8909664206409913E-2</v>
      </c>
      <c r="F238" s="119">
        <v>0.25301000000000007</v>
      </c>
      <c r="G238" s="118">
        <v>1</v>
      </c>
      <c r="H238" s="116">
        <v>31.5</v>
      </c>
      <c r="I238" s="114">
        <v>0</v>
      </c>
      <c r="J238" s="119">
        <v>1</v>
      </c>
      <c r="K238" s="114" t="s">
        <v>34</v>
      </c>
      <c r="L238" s="124">
        <v>91142.037465600006</v>
      </c>
      <c r="M238" s="121">
        <v>75668.810437599997</v>
      </c>
      <c r="N238" s="121">
        <f t="shared" si="12"/>
        <v>-15473.227028000008</v>
      </c>
      <c r="O238" s="125">
        <f t="shared" si="13"/>
        <v>-0.16977047538398637</v>
      </c>
      <c r="Q238" s="124">
        <v>107502.36746560001</v>
      </c>
      <c r="R238" s="121">
        <v>92029.140437599999</v>
      </c>
      <c r="S238" s="121">
        <f t="shared" si="14"/>
        <v>-15473.227028000008</v>
      </c>
      <c r="T238" s="125">
        <f t="shared" si="15"/>
        <v>-0.14393382576389613</v>
      </c>
    </row>
    <row r="239" spans="1:20" s="114" customFormat="1" ht="13" x14ac:dyDescent="0.3">
      <c r="A239" s="114">
        <v>233</v>
      </c>
      <c r="B239" s="123" t="s">
        <v>192</v>
      </c>
      <c r="C239" s="116">
        <v>23.501933333333337</v>
      </c>
      <c r="D239" s="117">
        <v>7.5107416666666671</v>
      </c>
      <c r="E239" s="118">
        <v>1.0376681473507213E-3</v>
      </c>
      <c r="F239" s="119">
        <v>0.20312000000000005</v>
      </c>
      <c r="G239" s="118">
        <v>1</v>
      </c>
      <c r="H239" s="116">
        <v>26</v>
      </c>
      <c r="I239" s="114">
        <v>102</v>
      </c>
      <c r="J239" s="119">
        <v>1</v>
      </c>
      <c r="K239" s="114" t="s">
        <v>35</v>
      </c>
      <c r="L239" s="124">
        <v>75247.284383783335</v>
      </c>
      <c r="M239" s="121">
        <v>60245.935776783321</v>
      </c>
      <c r="N239" s="121">
        <f t="shared" si="12"/>
        <v>-15001.348607000014</v>
      </c>
      <c r="O239" s="125">
        <f t="shared" si="13"/>
        <v>-0.19936066437279934</v>
      </c>
      <c r="Q239" s="124">
        <v>75430.316050449997</v>
      </c>
      <c r="R239" s="121">
        <v>60428.96744344999</v>
      </c>
      <c r="S239" s="121">
        <f t="shared" si="14"/>
        <v>-15001.348607000007</v>
      </c>
      <c r="T239" s="125">
        <f t="shared" si="15"/>
        <v>-0.19887691570809099</v>
      </c>
    </row>
    <row r="240" spans="1:20" s="114" customFormat="1" ht="13" x14ac:dyDescent="0.3">
      <c r="A240" s="114">
        <v>234</v>
      </c>
      <c r="B240" s="123" t="s">
        <v>192</v>
      </c>
      <c r="C240" s="116">
        <v>16.837499999999999</v>
      </c>
      <c r="D240" s="117">
        <v>2360.6453749999996</v>
      </c>
      <c r="E240" s="118">
        <v>0.34936914300683147</v>
      </c>
      <c r="F240" s="119">
        <v>1</v>
      </c>
      <c r="G240" s="118">
        <v>0.40419017271185254</v>
      </c>
      <c r="H240" s="116">
        <v>18.708333333333332</v>
      </c>
      <c r="I240" s="114">
        <v>0</v>
      </c>
      <c r="J240" s="119">
        <v>1</v>
      </c>
      <c r="K240" s="114" t="s">
        <v>34</v>
      </c>
      <c r="L240" s="124">
        <v>114549.02241791667</v>
      </c>
      <c r="M240" s="121">
        <v>107914.20568291668</v>
      </c>
      <c r="N240" s="121">
        <f t="shared" si="12"/>
        <v>-6634.8167349999858</v>
      </c>
      <c r="O240" s="125">
        <f t="shared" si="13"/>
        <v>-5.7921199107171348E-2</v>
      </c>
      <c r="Q240" s="124">
        <v>235030.11658458333</v>
      </c>
      <c r="R240" s="121">
        <v>228395.29984958336</v>
      </c>
      <c r="S240" s="121">
        <f t="shared" si="14"/>
        <v>-6634.8167349999712</v>
      </c>
      <c r="T240" s="125">
        <f t="shared" si="15"/>
        <v>-2.8229644912813604E-2</v>
      </c>
    </row>
    <row r="241" spans="1:20" s="114" customFormat="1" ht="13" x14ac:dyDescent="0.3">
      <c r="A241" s="114">
        <v>235</v>
      </c>
      <c r="B241" s="123" t="s">
        <v>192</v>
      </c>
      <c r="C241" s="116">
        <v>20.38422222222222</v>
      </c>
      <c r="D241" s="117">
        <v>11958.146133333334</v>
      </c>
      <c r="E241" s="118">
        <v>0.54768930881519551</v>
      </c>
      <c r="F241" s="119">
        <v>1</v>
      </c>
      <c r="G241" s="118">
        <v>0.1465948609490999</v>
      </c>
      <c r="H241" s="116">
        <v>16.444444444444443</v>
      </c>
      <c r="I241" s="114">
        <v>0</v>
      </c>
      <c r="J241" s="119">
        <v>1</v>
      </c>
      <c r="K241" s="114" t="s">
        <v>34</v>
      </c>
      <c r="L241" s="124">
        <v>240680.2546653334</v>
      </c>
      <c r="M241" s="121">
        <v>250447.410856</v>
      </c>
      <c r="N241" s="121">
        <f t="shared" si="12"/>
        <v>9767.1561906666029</v>
      </c>
      <c r="O241" s="125">
        <f t="shared" si="13"/>
        <v>4.0581460262487518E-2</v>
      </c>
      <c r="Q241" s="124">
        <v>690344.81383200001</v>
      </c>
      <c r="R241" s="121">
        <v>700111.97002266662</v>
      </c>
      <c r="S241" s="121">
        <f t="shared" si="14"/>
        <v>9767.1561906666029</v>
      </c>
      <c r="T241" s="125">
        <f t="shared" si="15"/>
        <v>1.4148228530103082E-2</v>
      </c>
    </row>
    <row r="242" spans="1:20" s="114" customFormat="1" ht="13" x14ac:dyDescent="0.3">
      <c r="A242" s="114">
        <v>236</v>
      </c>
      <c r="B242" s="123" t="s">
        <v>192</v>
      </c>
      <c r="C242" s="116">
        <v>1.3025666666666667</v>
      </c>
      <c r="D242" s="117">
        <v>54.909533333333336</v>
      </c>
      <c r="E242" s="118">
        <v>1.5893031358347149E-2</v>
      </c>
      <c r="F242" s="119">
        <v>0.33580666666666659</v>
      </c>
      <c r="G242" s="118">
        <v>0.9317194289261328</v>
      </c>
      <c r="H242" s="116">
        <v>0.75</v>
      </c>
      <c r="I242" s="114">
        <v>201.6</v>
      </c>
      <c r="J242" s="119">
        <v>1</v>
      </c>
      <c r="K242" s="114" t="s">
        <v>37</v>
      </c>
      <c r="L242" s="124">
        <v>3823.2034075333336</v>
      </c>
      <c r="M242" s="121">
        <v>3479.7090215333337</v>
      </c>
      <c r="N242" s="121">
        <f t="shared" si="12"/>
        <v>-343.49438599999985</v>
      </c>
      <c r="O242" s="125">
        <f t="shared" si="13"/>
        <v>-8.9844653654359619E-2</v>
      </c>
      <c r="Q242" s="124">
        <v>5514.9125742000006</v>
      </c>
      <c r="R242" s="121">
        <v>5171.4181882000003</v>
      </c>
      <c r="S242" s="121">
        <f t="shared" si="14"/>
        <v>-343.4943860000003</v>
      </c>
      <c r="T242" s="125">
        <f t="shared" si="15"/>
        <v>-6.228464755850241E-2</v>
      </c>
    </row>
    <row r="243" spans="1:20" s="114" customFormat="1" ht="13" x14ac:dyDescent="0.3">
      <c r="A243" s="114">
        <v>237</v>
      </c>
      <c r="B243" s="123" t="s">
        <v>192</v>
      </c>
      <c r="C243" s="116">
        <v>0.9</v>
      </c>
      <c r="D243" s="117">
        <v>0</v>
      </c>
      <c r="E243" s="118">
        <v>0</v>
      </c>
      <c r="F243" s="119">
        <v>4.7200000000000002E-3</v>
      </c>
      <c r="G243" s="118">
        <v>0</v>
      </c>
      <c r="H243" s="116">
        <v>1</v>
      </c>
      <c r="I243" s="114">
        <v>105</v>
      </c>
      <c r="J243" s="119">
        <v>1</v>
      </c>
      <c r="K243" s="114" t="s">
        <v>37</v>
      </c>
      <c r="L243" s="124">
        <v>455.67277519999999</v>
      </c>
      <c r="M243" s="121">
        <v>359.52277520000007</v>
      </c>
      <c r="N243" s="121">
        <f t="shared" si="12"/>
        <v>-96.14999999999992</v>
      </c>
      <c r="O243" s="125">
        <f t="shared" si="13"/>
        <v>-0.21100668118212371</v>
      </c>
      <c r="Q243" s="124">
        <v>455.67277519999999</v>
      </c>
      <c r="R243" s="121">
        <v>359.52277520000007</v>
      </c>
      <c r="S243" s="121">
        <f t="shared" si="14"/>
        <v>-96.14999999999992</v>
      </c>
      <c r="T243" s="125">
        <f t="shared" si="15"/>
        <v>-0.21100668118212371</v>
      </c>
    </row>
    <row r="244" spans="1:20" s="114" customFormat="1" ht="13" x14ac:dyDescent="0.3">
      <c r="A244" s="114">
        <v>238</v>
      </c>
      <c r="B244" s="123" t="s">
        <v>39</v>
      </c>
      <c r="C244" s="116">
        <v>90.341999999999999</v>
      </c>
      <c r="D244" s="117">
        <v>34810.804871666667</v>
      </c>
      <c r="E244" s="118">
        <v>0.61394206076608748</v>
      </c>
      <c r="F244" s="119">
        <v>1</v>
      </c>
      <c r="G244" s="118">
        <v>2.6865982365964047E-2</v>
      </c>
      <c r="H244" s="116">
        <v>100.38</v>
      </c>
      <c r="I244" s="114">
        <v>0</v>
      </c>
      <c r="J244" s="119">
        <v>1</v>
      </c>
      <c r="K244" s="114" t="s">
        <v>34</v>
      </c>
      <c r="L244" s="124">
        <v>1301133.0286959168</v>
      </c>
      <c r="M244" s="121">
        <v>1263050.8674627834</v>
      </c>
      <c r="N244" s="121">
        <f t="shared" si="12"/>
        <v>-38082.161233133404</v>
      </c>
      <c r="O244" s="125">
        <f t="shared" si="13"/>
        <v>-2.9268460943845161E-2</v>
      </c>
      <c r="Q244" s="124">
        <v>3364981.0036959173</v>
      </c>
      <c r="R244" s="121">
        <v>3326898.8424627837</v>
      </c>
      <c r="S244" s="121">
        <f t="shared" si="14"/>
        <v>-38082.161233133636</v>
      </c>
      <c r="T244" s="125">
        <f t="shared" si="15"/>
        <v>-1.1317199470459477E-2</v>
      </c>
    </row>
    <row r="245" spans="1:20" s="114" customFormat="1" ht="13" x14ac:dyDescent="0.3">
      <c r="A245" s="114">
        <v>239</v>
      </c>
      <c r="B245" s="123" t="s">
        <v>39</v>
      </c>
      <c r="C245" s="116">
        <v>53.120557766666671</v>
      </c>
      <c r="D245" s="117">
        <v>26700.871697499999</v>
      </c>
      <c r="E245" s="118">
        <v>0.66683119471217711</v>
      </c>
      <c r="F245" s="119">
        <v>1</v>
      </c>
      <c r="G245" s="118">
        <v>0.14074894957745343</v>
      </c>
      <c r="H245" s="116">
        <v>58.409999999999975</v>
      </c>
      <c r="I245" s="114">
        <v>0</v>
      </c>
      <c r="J245" s="119">
        <v>1</v>
      </c>
      <c r="K245" s="114" t="s">
        <v>34</v>
      </c>
      <c r="L245" s="124">
        <v>903471.03691639157</v>
      </c>
      <c r="M245" s="121">
        <v>902643.77751485829</v>
      </c>
      <c r="N245" s="121">
        <f t="shared" si="12"/>
        <v>-827.25940153328702</v>
      </c>
      <c r="O245" s="125">
        <f t="shared" si="13"/>
        <v>-9.1564573487245356E-4</v>
      </c>
      <c r="Q245" s="124">
        <v>2468659.8685830585</v>
      </c>
      <c r="R245" s="121">
        <v>2467832.6091815252</v>
      </c>
      <c r="S245" s="121">
        <f t="shared" si="14"/>
        <v>-827.25940153328702</v>
      </c>
      <c r="T245" s="125">
        <f t="shared" si="15"/>
        <v>-3.3510465012262329E-4</v>
      </c>
    </row>
    <row r="246" spans="1:20" s="114" customFormat="1" ht="13" x14ac:dyDescent="0.3">
      <c r="A246" s="114">
        <v>240</v>
      </c>
      <c r="B246" s="123" t="s">
        <v>39</v>
      </c>
      <c r="C246" s="116">
        <v>38.964640766666669</v>
      </c>
      <c r="D246" s="117">
        <v>18673.024980833336</v>
      </c>
      <c r="E246" s="118">
        <v>0.63009610994087861</v>
      </c>
      <c r="F246" s="119">
        <v>1</v>
      </c>
      <c r="G246" s="118">
        <v>5.9481766405753644E-2</v>
      </c>
      <c r="H246" s="116">
        <v>36</v>
      </c>
      <c r="I246" s="114">
        <v>0</v>
      </c>
      <c r="J246" s="119">
        <v>1</v>
      </c>
      <c r="K246" s="114" t="s">
        <v>34</v>
      </c>
      <c r="L246" s="124">
        <v>679602.78732889169</v>
      </c>
      <c r="M246" s="121">
        <v>669632.15368569165</v>
      </c>
      <c r="N246" s="121">
        <f t="shared" si="12"/>
        <v>-9970.6336432000389</v>
      </c>
      <c r="O246" s="125">
        <f t="shared" si="13"/>
        <v>-1.467126655320026E-2</v>
      </c>
      <c r="Q246" s="124">
        <v>1782138.9823288915</v>
      </c>
      <c r="R246" s="121">
        <v>1772168.3486856916</v>
      </c>
      <c r="S246" s="121">
        <f t="shared" si="14"/>
        <v>-9970.6336431999225</v>
      </c>
      <c r="T246" s="125">
        <f t="shared" si="15"/>
        <v>-5.5947564932171236E-3</v>
      </c>
    </row>
    <row r="247" spans="1:20" s="114" customFormat="1" ht="13" x14ac:dyDescent="0.3">
      <c r="A247" s="114">
        <v>241</v>
      </c>
      <c r="B247" s="123" t="s">
        <v>39</v>
      </c>
      <c r="C247" s="116">
        <v>108</v>
      </c>
      <c r="D247" s="117">
        <v>46703.723890000001</v>
      </c>
      <c r="E247" s="118">
        <v>0.61067707980906283</v>
      </c>
      <c r="F247" s="119">
        <v>1</v>
      </c>
      <c r="G247" s="118">
        <v>6.9102089773791175E-2</v>
      </c>
      <c r="H247" s="116">
        <v>120</v>
      </c>
      <c r="I247" s="114">
        <v>0</v>
      </c>
      <c r="J247" s="119">
        <v>1</v>
      </c>
      <c r="K247" s="114" t="s">
        <v>34</v>
      </c>
      <c r="L247" s="124">
        <v>1667676.2202177665</v>
      </c>
      <c r="M247" s="121">
        <v>1626229.3212493667</v>
      </c>
      <c r="N247" s="121">
        <f t="shared" si="12"/>
        <v>-41446.898968399735</v>
      </c>
      <c r="O247" s="125">
        <f t="shared" si="13"/>
        <v>-2.4853085068867603E-2</v>
      </c>
      <c r="Q247" s="124">
        <v>4443736.6410510996</v>
      </c>
      <c r="R247" s="121">
        <v>4402289.7420827001</v>
      </c>
      <c r="S247" s="121">
        <f t="shared" si="14"/>
        <v>-41446.898968399502</v>
      </c>
      <c r="T247" s="125">
        <f t="shared" si="15"/>
        <v>-9.3270376523924368E-3</v>
      </c>
    </row>
    <row r="248" spans="1:20" s="114" customFormat="1" ht="13" x14ac:dyDescent="0.3">
      <c r="A248" s="114">
        <v>242</v>
      </c>
      <c r="B248" s="123" t="s">
        <v>39</v>
      </c>
      <c r="C248" s="116">
        <v>105.29999999999997</v>
      </c>
      <c r="D248" s="117">
        <v>39539.425565833335</v>
      </c>
      <c r="E248" s="118">
        <v>0.57165905429263808</v>
      </c>
      <c r="F248" s="119">
        <v>1</v>
      </c>
      <c r="G248" s="118">
        <v>7.9507194124610825E-2</v>
      </c>
      <c r="H248" s="116">
        <v>117</v>
      </c>
      <c r="I248" s="114">
        <v>0</v>
      </c>
      <c r="J248" s="119">
        <v>1</v>
      </c>
      <c r="K248" s="114" t="s">
        <v>34</v>
      </c>
      <c r="L248" s="124">
        <v>1526330.1475006083</v>
      </c>
      <c r="M248" s="121">
        <v>1464351.1099762414</v>
      </c>
      <c r="N248" s="121">
        <f t="shared" si="12"/>
        <v>-61979.037524366984</v>
      </c>
      <c r="O248" s="125">
        <f t="shared" si="13"/>
        <v>-4.0606573634058604E-2</v>
      </c>
      <c r="Q248" s="124">
        <v>3931488.8100006087</v>
      </c>
      <c r="R248" s="121">
        <v>3869509.7724762415</v>
      </c>
      <c r="S248" s="121">
        <f t="shared" si="14"/>
        <v>-61979.037524367217</v>
      </c>
      <c r="T248" s="125">
        <f t="shared" si="15"/>
        <v>-1.5764775259364816E-2</v>
      </c>
    </row>
    <row r="249" spans="1:20" s="114" customFormat="1" ht="13" x14ac:dyDescent="0.3">
      <c r="A249" s="114">
        <v>243</v>
      </c>
      <c r="B249" s="123" t="s">
        <v>39</v>
      </c>
      <c r="C249" s="116">
        <v>48.591169666666666</v>
      </c>
      <c r="D249" s="117">
        <v>23254.344354999997</v>
      </c>
      <c r="E249" s="118">
        <v>0.58001939802676017</v>
      </c>
      <c r="F249" s="119">
        <v>1</v>
      </c>
      <c r="G249" s="118">
        <v>8.9883478407942086E-2</v>
      </c>
      <c r="H249" s="116">
        <v>53.87</v>
      </c>
      <c r="I249" s="114">
        <v>0</v>
      </c>
      <c r="J249" s="119">
        <v>1</v>
      </c>
      <c r="K249" s="114" t="s">
        <v>34</v>
      </c>
      <c r="L249" s="124">
        <v>855830.1429239501</v>
      </c>
      <c r="M249" s="121">
        <v>833886.5054238165</v>
      </c>
      <c r="N249" s="121">
        <f t="shared" si="12"/>
        <v>-21943.637500133598</v>
      </c>
      <c r="O249" s="125">
        <f t="shared" si="13"/>
        <v>-2.5640178347963997E-2</v>
      </c>
      <c r="Q249" s="124">
        <v>2248815.6045906167</v>
      </c>
      <c r="R249" s="121">
        <v>2226871.9670904833</v>
      </c>
      <c r="S249" s="121">
        <f t="shared" si="14"/>
        <v>-21943.637500133365</v>
      </c>
      <c r="T249" s="125">
        <f t="shared" si="15"/>
        <v>-9.7578642976946395E-3</v>
      </c>
    </row>
    <row r="250" spans="1:20" s="114" customFormat="1" ht="13" x14ac:dyDescent="0.3">
      <c r="A250" s="114">
        <v>244</v>
      </c>
      <c r="B250" s="123" t="s">
        <v>39</v>
      </c>
      <c r="C250" s="116">
        <v>42.932146599999989</v>
      </c>
      <c r="D250" s="117">
        <v>26394.903022499999</v>
      </c>
      <c r="E250" s="118">
        <v>0.59806858594127055</v>
      </c>
      <c r="F250" s="119">
        <v>1</v>
      </c>
      <c r="G250" s="118">
        <v>4.7945132038741067E-2</v>
      </c>
      <c r="H250" s="116">
        <v>31.5</v>
      </c>
      <c r="I250" s="114">
        <v>0</v>
      </c>
      <c r="J250" s="119">
        <v>1</v>
      </c>
      <c r="K250" s="114" t="s">
        <v>34</v>
      </c>
      <c r="L250" s="124">
        <v>903371.48877407506</v>
      </c>
      <c r="M250" s="121">
        <v>889617.31331337511</v>
      </c>
      <c r="N250" s="121">
        <f t="shared" si="12"/>
        <v>-13754.175460699946</v>
      </c>
      <c r="O250" s="125">
        <f t="shared" si="13"/>
        <v>-1.5225381398039382E-2</v>
      </c>
      <c r="Q250" s="124">
        <v>2471284.7496074084</v>
      </c>
      <c r="R250" s="121">
        <v>2457530.5741467085</v>
      </c>
      <c r="S250" s="121">
        <f t="shared" si="14"/>
        <v>-13754.175460699946</v>
      </c>
      <c r="T250" s="125">
        <f t="shared" si="15"/>
        <v>-5.5655971910501013E-3</v>
      </c>
    </row>
    <row r="251" spans="1:20" s="114" customFormat="1" ht="13" x14ac:dyDescent="0.3">
      <c r="A251" s="114">
        <v>245</v>
      </c>
      <c r="B251" s="123" t="s">
        <v>39</v>
      </c>
      <c r="C251" s="116">
        <v>82.82124443333332</v>
      </c>
      <c r="D251" s="117">
        <v>41870.22769</v>
      </c>
      <c r="E251" s="118">
        <v>0.63345870675037652</v>
      </c>
      <c r="F251" s="119">
        <v>1</v>
      </c>
      <c r="G251" s="118">
        <v>3.5868647088694527E-2</v>
      </c>
      <c r="H251" s="116">
        <v>92</v>
      </c>
      <c r="I251" s="114">
        <v>0</v>
      </c>
      <c r="J251" s="119">
        <v>1</v>
      </c>
      <c r="K251" s="114" t="s">
        <v>34</v>
      </c>
      <c r="L251" s="124">
        <v>1425002.332101767</v>
      </c>
      <c r="M251" s="121">
        <v>1403683.0520236001</v>
      </c>
      <c r="N251" s="121">
        <f t="shared" si="12"/>
        <v>-21319.280078166863</v>
      </c>
      <c r="O251" s="125">
        <f t="shared" si="13"/>
        <v>-1.4960873816060772E-2</v>
      </c>
      <c r="Q251" s="124">
        <v>3889856.5896017672</v>
      </c>
      <c r="R251" s="121">
        <v>3868537.3095236002</v>
      </c>
      <c r="S251" s="121">
        <f t="shared" si="14"/>
        <v>-21319.280078167096</v>
      </c>
      <c r="T251" s="125">
        <f t="shared" si="15"/>
        <v>-5.4807367796430011E-3</v>
      </c>
    </row>
    <row r="252" spans="1:20" s="114" customFormat="1" ht="13" x14ac:dyDescent="0.3">
      <c r="A252" s="114">
        <v>246</v>
      </c>
      <c r="B252" s="123" t="s">
        <v>39</v>
      </c>
      <c r="C252" s="116">
        <v>26.012458333333338</v>
      </c>
      <c r="D252" s="117">
        <v>10312.350139250002</v>
      </c>
      <c r="E252" s="118">
        <v>0.53893425780049375</v>
      </c>
      <c r="F252" s="119">
        <v>1</v>
      </c>
      <c r="G252" s="118">
        <v>0.19075874892342759</v>
      </c>
      <c r="H252" s="116">
        <v>27</v>
      </c>
      <c r="I252" s="114">
        <v>0</v>
      </c>
      <c r="J252" s="119">
        <v>1</v>
      </c>
      <c r="K252" s="114" t="s">
        <v>34</v>
      </c>
      <c r="L252" s="124">
        <v>415366.45779474755</v>
      </c>
      <c r="M252" s="121">
        <v>407389.35887835082</v>
      </c>
      <c r="N252" s="121">
        <f t="shared" si="12"/>
        <v>-7977.0989163967315</v>
      </c>
      <c r="O252" s="125">
        <f t="shared" si="13"/>
        <v>-1.9204966522209162E-2</v>
      </c>
      <c r="Q252" s="124">
        <v>1034033.4627947476</v>
      </c>
      <c r="R252" s="121">
        <v>1026056.3638783508</v>
      </c>
      <c r="S252" s="121">
        <f t="shared" si="14"/>
        <v>-7977.0989163967315</v>
      </c>
      <c r="T252" s="125">
        <f t="shared" si="15"/>
        <v>-7.7145461954746825E-3</v>
      </c>
    </row>
    <row r="253" spans="1:20" s="114" customFormat="1" ht="13" x14ac:dyDescent="0.3">
      <c r="A253" s="114">
        <v>247</v>
      </c>
      <c r="B253" s="123" t="s">
        <v>39</v>
      </c>
      <c r="C253" s="116">
        <v>37.541843300000004</v>
      </c>
      <c r="D253" s="117">
        <v>17197.483826666667</v>
      </c>
      <c r="E253" s="118">
        <v>0.58575434625023448</v>
      </c>
      <c r="F253" s="119">
        <v>1</v>
      </c>
      <c r="G253" s="118">
        <v>0.1686682146684515</v>
      </c>
      <c r="H253" s="116">
        <v>40.19</v>
      </c>
      <c r="I253" s="114">
        <v>0</v>
      </c>
      <c r="J253" s="119">
        <v>1</v>
      </c>
      <c r="K253" s="114" t="s">
        <v>34</v>
      </c>
      <c r="L253" s="124">
        <v>635985.76818116661</v>
      </c>
      <c r="M253" s="121">
        <v>626821.96947293333</v>
      </c>
      <c r="N253" s="121">
        <f t="shared" si="12"/>
        <v>-9163.7987082332838</v>
      </c>
      <c r="O253" s="125">
        <f t="shared" si="13"/>
        <v>-1.4408810961981917E-2</v>
      </c>
      <c r="Q253" s="124">
        <v>1668083.8806811669</v>
      </c>
      <c r="R253" s="121">
        <v>1658920.0819729334</v>
      </c>
      <c r="S253" s="121">
        <f t="shared" si="14"/>
        <v>-9163.7987082335167</v>
      </c>
      <c r="T253" s="125">
        <f t="shared" si="15"/>
        <v>-5.4936078541154973E-3</v>
      </c>
    </row>
    <row r="254" spans="1:20" s="114" customFormat="1" ht="13" x14ac:dyDescent="0.3">
      <c r="A254" s="114">
        <v>248</v>
      </c>
      <c r="B254" s="123" t="s">
        <v>39</v>
      </c>
      <c r="C254" s="116">
        <v>67.5</v>
      </c>
      <c r="D254" s="117">
        <v>28919.753260000001</v>
      </c>
      <c r="E254" s="118">
        <v>0.5097595986226241</v>
      </c>
      <c r="F254" s="119">
        <v>1</v>
      </c>
      <c r="G254" s="118">
        <v>0.1278587693895169</v>
      </c>
      <c r="H254" s="116">
        <v>75</v>
      </c>
      <c r="I254" s="114">
        <v>0</v>
      </c>
      <c r="J254" s="119">
        <v>1</v>
      </c>
      <c r="K254" s="114" t="s">
        <v>34</v>
      </c>
      <c r="L254" s="124">
        <v>1055690.5756854664</v>
      </c>
      <c r="M254" s="121">
        <v>1031527.3615498667</v>
      </c>
      <c r="N254" s="121">
        <f t="shared" si="12"/>
        <v>-24163.214135599672</v>
      </c>
      <c r="O254" s="125">
        <f t="shared" si="13"/>
        <v>-2.2888538263127287E-2</v>
      </c>
      <c r="Q254" s="124">
        <v>2780450.4256854663</v>
      </c>
      <c r="R254" s="121">
        <v>2756287.2115498665</v>
      </c>
      <c r="S254" s="121">
        <f t="shared" si="14"/>
        <v>-24163.214135599788</v>
      </c>
      <c r="T254" s="125">
        <f t="shared" si="15"/>
        <v>-8.6903955964770761E-3</v>
      </c>
    </row>
    <row r="255" spans="1:20" s="114" customFormat="1" ht="13" x14ac:dyDescent="0.3">
      <c r="A255" s="114">
        <v>249</v>
      </c>
      <c r="B255" s="123" t="s">
        <v>39</v>
      </c>
      <c r="C255" s="116">
        <v>24.230799999999991</v>
      </c>
      <c r="D255" s="117">
        <v>10140.139062833334</v>
      </c>
      <c r="E255" s="118">
        <v>0.5921955946279942</v>
      </c>
      <c r="F255" s="119">
        <v>1</v>
      </c>
      <c r="G255" s="118">
        <v>6.7219765901481043E-2</v>
      </c>
      <c r="H255" s="116">
        <v>24</v>
      </c>
      <c r="I255" s="114">
        <v>0</v>
      </c>
      <c r="J255" s="119">
        <v>1</v>
      </c>
      <c r="K255" s="114" t="s">
        <v>34</v>
      </c>
      <c r="L255" s="124">
        <v>398797.09546399832</v>
      </c>
      <c r="M255" s="121">
        <v>392775.12260431168</v>
      </c>
      <c r="N255" s="121">
        <f t="shared" si="12"/>
        <v>-6021.972859686648</v>
      </c>
      <c r="O255" s="125">
        <f t="shared" si="13"/>
        <v>-1.5100342826419321E-2</v>
      </c>
      <c r="Q255" s="124">
        <v>993227.45213066507</v>
      </c>
      <c r="R255" s="121">
        <v>987205.47927097848</v>
      </c>
      <c r="S255" s="121">
        <f t="shared" si="14"/>
        <v>-6021.9728596865898</v>
      </c>
      <c r="T255" s="125">
        <f t="shared" si="15"/>
        <v>-6.0630350548288737E-3</v>
      </c>
    </row>
    <row r="256" spans="1:20" s="114" customFormat="1" ht="13" x14ac:dyDescent="0.3">
      <c r="A256" s="114">
        <v>250</v>
      </c>
      <c r="B256" s="123" t="s">
        <v>39</v>
      </c>
      <c r="C256" s="116">
        <v>19.416241500000002</v>
      </c>
      <c r="D256" s="117">
        <v>8492.4399725000003</v>
      </c>
      <c r="E256" s="118">
        <v>0.5742206441797888</v>
      </c>
      <c r="F256" s="119">
        <v>1</v>
      </c>
      <c r="G256" s="118">
        <v>5.3081581552199886E-2</v>
      </c>
      <c r="H256" s="116">
        <v>20</v>
      </c>
      <c r="I256" s="114">
        <v>0</v>
      </c>
      <c r="J256" s="119">
        <v>1</v>
      </c>
      <c r="K256" s="114" t="s">
        <v>34</v>
      </c>
      <c r="L256" s="124">
        <v>351310.43330887496</v>
      </c>
      <c r="M256" s="121">
        <v>341129.80252527498</v>
      </c>
      <c r="N256" s="121">
        <f t="shared" si="12"/>
        <v>-10180.630783599976</v>
      </c>
      <c r="O256" s="125">
        <f t="shared" si="13"/>
        <v>-2.8979016329552285E-2</v>
      </c>
      <c r="Q256" s="124">
        <v>858256.75080887484</v>
      </c>
      <c r="R256" s="121">
        <v>848076.12002527493</v>
      </c>
      <c r="S256" s="121">
        <f t="shared" si="14"/>
        <v>-10180.630783599918</v>
      </c>
      <c r="T256" s="125">
        <f t="shared" si="15"/>
        <v>-1.1861987422767202E-2</v>
      </c>
    </row>
    <row r="257" spans="1:20" s="114" customFormat="1" ht="13" x14ac:dyDescent="0.3">
      <c r="A257" s="114">
        <v>251</v>
      </c>
      <c r="B257" s="123" t="s">
        <v>39</v>
      </c>
      <c r="C257" s="116">
        <v>53.39729999999998</v>
      </c>
      <c r="D257" s="117">
        <v>21986.548472499999</v>
      </c>
      <c r="E257" s="118">
        <v>0.60827194961949527</v>
      </c>
      <c r="F257" s="119">
        <v>1</v>
      </c>
      <c r="G257" s="118">
        <v>5.6314393621906156E-2</v>
      </c>
      <c r="H257" s="116">
        <v>51</v>
      </c>
      <c r="I257" s="114">
        <v>0</v>
      </c>
      <c r="J257" s="119">
        <v>1</v>
      </c>
      <c r="K257" s="114" t="s">
        <v>34</v>
      </c>
      <c r="L257" s="124">
        <v>822031.44681767502</v>
      </c>
      <c r="M257" s="121">
        <v>803980.50232557487</v>
      </c>
      <c r="N257" s="121">
        <f t="shared" si="12"/>
        <v>-18050.944492100156</v>
      </c>
      <c r="O257" s="125">
        <f t="shared" si="13"/>
        <v>-2.1958946414982857E-2</v>
      </c>
      <c r="Q257" s="124">
        <v>2103718.057651008</v>
      </c>
      <c r="R257" s="121">
        <v>2085667.113158908</v>
      </c>
      <c r="S257" s="121">
        <f t="shared" si="14"/>
        <v>-18050.944492100039</v>
      </c>
      <c r="T257" s="125">
        <f t="shared" si="15"/>
        <v>-8.5804960538559787E-3</v>
      </c>
    </row>
    <row r="258" spans="1:20" s="114" customFormat="1" ht="13" x14ac:dyDescent="0.3">
      <c r="A258" s="114">
        <v>252</v>
      </c>
      <c r="B258" s="123" t="s">
        <v>39</v>
      </c>
      <c r="C258" s="116">
        <v>34.199999999999996</v>
      </c>
      <c r="D258" s="117">
        <v>12647.741714999996</v>
      </c>
      <c r="E258" s="118">
        <v>0.54175097533559446</v>
      </c>
      <c r="F258" s="119">
        <v>1</v>
      </c>
      <c r="G258" s="118">
        <v>0.12351461106696104</v>
      </c>
      <c r="H258" s="116">
        <v>38</v>
      </c>
      <c r="I258" s="114">
        <v>0</v>
      </c>
      <c r="J258" s="119">
        <v>1</v>
      </c>
      <c r="K258" s="114" t="s">
        <v>34</v>
      </c>
      <c r="L258" s="124">
        <v>509736.82635551668</v>
      </c>
      <c r="M258" s="121">
        <v>498089.35983011668</v>
      </c>
      <c r="N258" s="121">
        <f t="shared" si="12"/>
        <v>-11647.466525399999</v>
      </c>
      <c r="O258" s="125">
        <f t="shared" si="13"/>
        <v>-2.2849960848770334E-2</v>
      </c>
      <c r="Q258" s="124">
        <v>1254805.0563555167</v>
      </c>
      <c r="R258" s="121">
        <v>1243157.5898301166</v>
      </c>
      <c r="S258" s="121">
        <f t="shared" si="14"/>
        <v>-11647.466525400057</v>
      </c>
      <c r="T258" s="125">
        <f t="shared" si="15"/>
        <v>-9.2822916726437287E-3</v>
      </c>
    </row>
    <row r="259" spans="1:20" s="114" customFormat="1" ht="13" x14ac:dyDescent="0.3">
      <c r="A259" s="114">
        <v>253</v>
      </c>
      <c r="B259" s="123" t="s">
        <v>39</v>
      </c>
      <c r="C259" s="116">
        <v>91.927099999999996</v>
      </c>
      <c r="D259" s="117">
        <v>43909.515455833323</v>
      </c>
      <c r="E259" s="118">
        <v>0.65641196615669883</v>
      </c>
      <c r="F259" s="119">
        <v>1</v>
      </c>
      <c r="G259" s="118">
        <v>5.848322759169744E-2</v>
      </c>
      <c r="H259" s="116">
        <v>102</v>
      </c>
      <c r="I259" s="114">
        <v>0</v>
      </c>
      <c r="J259" s="119">
        <v>1</v>
      </c>
      <c r="K259" s="114" t="s">
        <v>34</v>
      </c>
      <c r="L259" s="124">
        <v>1505847.9437919417</v>
      </c>
      <c r="M259" s="121">
        <v>1483408.3117391753</v>
      </c>
      <c r="N259" s="121">
        <f t="shared" si="12"/>
        <v>-22439.632052766392</v>
      </c>
      <c r="O259" s="125">
        <f t="shared" si="13"/>
        <v>-1.4901658660342671E-2</v>
      </c>
      <c r="Q259" s="124">
        <v>4099344.2254586085</v>
      </c>
      <c r="R259" s="121">
        <v>4076904.5934058418</v>
      </c>
      <c r="S259" s="121">
        <f t="shared" si="14"/>
        <v>-22439.632052766625</v>
      </c>
      <c r="T259" s="125">
        <f t="shared" si="15"/>
        <v>-5.4739565205106002E-3</v>
      </c>
    </row>
    <row r="260" spans="1:20" s="114" customFormat="1" ht="13" x14ac:dyDescent="0.3">
      <c r="A260" s="114">
        <v>254</v>
      </c>
      <c r="B260" s="123" t="s">
        <v>39</v>
      </c>
      <c r="C260" s="116">
        <v>47.135467566666669</v>
      </c>
      <c r="D260" s="117">
        <v>23071.915263333329</v>
      </c>
      <c r="E260" s="118">
        <v>0.59039243798920549</v>
      </c>
      <c r="F260" s="119">
        <v>1</v>
      </c>
      <c r="G260" s="118">
        <v>0.15129246575555888</v>
      </c>
      <c r="H260" s="116">
        <v>48</v>
      </c>
      <c r="I260" s="114">
        <v>0</v>
      </c>
      <c r="J260" s="119">
        <v>1</v>
      </c>
      <c r="K260" s="114" t="s">
        <v>34</v>
      </c>
      <c r="L260" s="124">
        <v>811441.29989600007</v>
      </c>
      <c r="M260" s="121">
        <v>803280.86155829998</v>
      </c>
      <c r="N260" s="121">
        <f t="shared" si="12"/>
        <v>-8160.4383377000922</v>
      </c>
      <c r="O260" s="125">
        <f t="shared" si="13"/>
        <v>-1.00567204784203E-2</v>
      </c>
      <c r="Q260" s="124">
        <v>2166842.9848960005</v>
      </c>
      <c r="R260" s="121">
        <v>2158682.5465583</v>
      </c>
      <c r="S260" s="121">
        <f t="shared" si="14"/>
        <v>-8160.4383377004415</v>
      </c>
      <c r="T260" s="125">
        <f t="shared" si="15"/>
        <v>-3.7660496836101434E-3</v>
      </c>
    </row>
    <row r="261" spans="1:20" s="114" customFormat="1" ht="13" x14ac:dyDescent="0.3">
      <c r="A261" s="114">
        <v>255</v>
      </c>
      <c r="B261" s="123" t="s">
        <v>39</v>
      </c>
      <c r="C261" s="116">
        <v>18.330373366666667</v>
      </c>
      <c r="D261" s="117">
        <v>7130.3363777500008</v>
      </c>
      <c r="E261" s="118">
        <v>0.50332394898101873</v>
      </c>
      <c r="F261" s="119">
        <v>1</v>
      </c>
      <c r="G261" s="118">
        <v>0.19838806789895547</v>
      </c>
      <c r="H261" s="116">
        <v>20</v>
      </c>
      <c r="I261" s="114">
        <v>0</v>
      </c>
      <c r="J261" s="119">
        <v>1</v>
      </c>
      <c r="K261" s="114" t="s">
        <v>34</v>
      </c>
      <c r="L261" s="124">
        <v>299919.02039870917</v>
      </c>
      <c r="M261" s="121">
        <v>293827.92894888582</v>
      </c>
      <c r="N261" s="121">
        <f t="shared" si="12"/>
        <v>-6091.0914498233469</v>
      </c>
      <c r="O261" s="125">
        <f t="shared" si="13"/>
        <v>-2.0309120247611886E-2</v>
      </c>
      <c r="Q261" s="124">
        <v>705179.4753987093</v>
      </c>
      <c r="R261" s="121">
        <v>699088.38394888584</v>
      </c>
      <c r="S261" s="121">
        <f t="shared" si="14"/>
        <v>-6091.0914498234633</v>
      </c>
      <c r="T261" s="125">
        <f t="shared" si="15"/>
        <v>-8.6376470988177197E-3</v>
      </c>
    </row>
    <row r="262" spans="1:20" s="114" customFormat="1" ht="13" x14ac:dyDescent="0.3">
      <c r="A262" s="114">
        <v>256</v>
      </c>
      <c r="B262" s="123" t="s">
        <v>39</v>
      </c>
      <c r="C262" s="116">
        <v>39.231308333333324</v>
      </c>
      <c r="D262" s="117">
        <v>16007.142044999999</v>
      </c>
      <c r="E262" s="118">
        <v>0.58596552878883823</v>
      </c>
      <c r="F262" s="119">
        <v>1</v>
      </c>
      <c r="G262" s="118">
        <v>8.1577441772979542E-2</v>
      </c>
      <c r="H262" s="116">
        <v>39</v>
      </c>
      <c r="I262" s="114">
        <v>0</v>
      </c>
      <c r="J262" s="119">
        <v>1</v>
      </c>
      <c r="K262" s="114" t="s">
        <v>34</v>
      </c>
      <c r="L262" s="124">
        <v>636483.32657925005</v>
      </c>
      <c r="M262" s="121">
        <v>615738.95974738337</v>
      </c>
      <c r="N262" s="121">
        <f t="shared" si="12"/>
        <v>-20744.366831866675</v>
      </c>
      <c r="O262" s="125">
        <f t="shared" si="13"/>
        <v>-3.2592160651491543E-2</v>
      </c>
      <c r="Q262" s="124">
        <v>1582600.6415792499</v>
      </c>
      <c r="R262" s="121">
        <v>1561856.2747473833</v>
      </c>
      <c r="S262" s="121">
        <f t="shared" si="14"/>
        <v>-20744.366831866559</v>
      </c>
      <c r="T262" s="125">
        <f t="shared" si="15"/>
        <v>-1.3107771023753732E-2</v>
      </c>
    </row>
    <row r="263" spans="1:20" s="114" customFormat="1" ht="13" x14ac:dyDescent="0.3">
      <c r="A263" s="114">
        <v>257</v>
      </c>
      <c r="B263" s="123" t="s">
        <v>39</v>
      </c>
      <c r="C263" s="116">
        <v>63</v>
      </c>
      <c r="D263" s="117">
        <v>26542.270799166665</v>
      </c>
      <c r="E263" s="118">
        <v>0.60176926251586671</v>
      </c>
      <c r="F263" s="119">
        <v>1</v>
      </c>
      <c r="G263" s="118">
        <v>0.28308579407546375</v>
      </c>
      <c r="H263" s="116">
        <v>70</v>
      </c>
      <c r="I263" s="114">
        <v>0</v>
      </c>
      <c r="J263" s="119">
        <v>1</v>
      </c>
      <c r="K263" s="114" t="s">
        <v>34</v>
      </c>
      <c r="L263" s="124">
        <v>902669.14768227504</v>
      </c>
      <c r="M263" s="121">
        <v>910194.01852724154</v>
      </c>
      <c r="N263" s="121">
        <f t="shared" si="12"/>
        <v>7524.8708449664991</v>
      </c>
      <c r="O263" s="125">
        <f t="shared" si="13"/>
        <v>8.3362446410045372E-3</v>
      </c>
      <c r="Q263" s="124">
        <v>2451615.0351822753</v>
      </c>
      <c r="R263" s="121">
        <v>2459139.9060272416</v>
      </c>
      <c r="S263" s="121">
        <f t="shared" si="14"/>
        <v>7524.8708449662663</v>
      </c>
      <c r="T263" s="125">
        <f t="shared" si="15"/>
        <v>3.069352543926946E-3</v>
      </c>
    </row>
    <row r="264" spans="1:20" s="114" customFormat="1" ht="13" x14ac:dyDescent="0.3">
      <c r="A264" s="114">
        <v>258</v>
      </c>
      <c r="B264" s="123" t="s">
        <v>39</v>
      </c>
      <c r="C264" s="116">
        <v>45</v>
      </c>
      <c r="D264" s="117">
        <v>14715.586580833335</v>
      </c>
      <c r="E264" s="118">
        <v>0.59337192069957867</v>
      </c>
      <c r="F264" s="119">
        <v>1</v>
      </c>
      <c r="G264" s="118">
        <v>5.1067739975535709E-2</v>
      </c>
      <c r="H264" s="116">
        <v>50</v>
      </c>
      <c r="I264" s="114">
        <v>0</v>
      </c>
      <c r="J264" s="119">
        <v>1</v>
      </c>
      <c r="K264" s="114" t="s">
        <v>34</v>
      </c>
      <c r="L264" s="124">
        <v>635140.40148262505</v>
      </c>
      <c r="M264" s="121">
        <v>607536.80147485842</v>
      </c>
      <c r="N264" s="121">
        <f t="shared" ref="N264:N327" si="16">M264-L264</f>
        <v>-27603.600007766625</v>
      </c>
      <c r="O264" s="125">
        <f t="shared" ref="O264:O327" si="17">N264/L264</f>
        <v>-4.3460626883962683E-2</v>
      </c>
      <c r="Q264" s="124">
        <v>1516450.0514826251</v>
      </c>
      <c r="R264" s="121">
        <v>1488846.4514748584</v>
      </c>
      <c r="S264" s="121">
        <f t="shared" ref="S264:S327" si="18">R264-Q264</f>
        <v>-27603.600007766625</v>
      </c>
      <c r="T264" s="125">
        <f t="shared" ref="T264:T327" si="19">S264/Q264</f>
        <v>-1.8202775607926377E-2</v>
      </c>
    </row>
    <row r="265" spans="1:20" s="114" customFormat="1" ht="13" x14ac:dyDescent="0.3">
      <c r="A265" s="114">
        <v>259</v>
      </c>
      <c r="B265" s="123" t="s">
        <v>39</v>
      </c>
      <c r="C265" s="116">
        <v>35.228392100000008</v>
      </c>
      <c r="D265" s="117">
        <v>15364.634830000001</v>
      </c>
      <c r="E265" s="118">
        <v>0.57442794448734413</v>
      </c>
      <c r="F265" s="119">
        <v>1</v>
      </c>
      <c r="G265" s="118">
        <v>4.2837421953209387E-2</v>
      </c>
      <c r="H265" s="116">
        <v>39</v>
      </c>
      <c r="I265" s="114">
        <v>0</v>
      </c>
      <c r="J265" s="119">
        <v>1</v>
      </c>
      <c r="K265" s="114" t="s">
        <v>34</v>
      </c>
      <c r="L265" s="124">
        <v>606776.42554413329</v>
      </c>
      <c r="M265" s="121">
        <v>586756.36702323332</v>
      </c>
      <c r="N265" s="121">
        <f t="shared" si="16"/>
        <v>-20020.058520899969</v>
      </c>
      <c r="O265" s="125">
        <f t="shared" si="17"/>
        <v>-3.2994127125072083E-2</v>
      </c>
      <c r="Q265" s="124">
        <v>1529855.7747108</v>
      </c>
      <c r="R265" s="121">
        <v>1509835.7161898999</v>
      </c>
      <c r="S265" s="121">
        <f t="shared" si="18"/>
        <v>-20020.058520900086</v>
      </c>
      <c r="T265" s="125">
        <f t="shared" si="19"/>
        <v>-1.3086239142173141E-2</v>
      </c>
    </row>
    <row r="266" spans="1:20" s="114" customFormat="1" ht="13" x14ac:dyDescent="0.3">
      <c r="A266" s="114">
        <v>260</v>
      </c>
      <c r="B266" s="123" t="s">
        <v>39</v>
      </c>
      <c r="C266" s="116">
        <v>27.045101766666665</v>
      </c>
      <c r="D266" s="117">
        <v>6454.8995989999994</v>
      </c>
      <c r="E266" s="118">
        <v>0.28897611796168016</v>
      </c>
      <c r="F266" s="119">
        <v>1</v>
      </c>
      <c r="G266" s="118">
        <v>0.33613739162886236</v>
      </c>
      <c r="H266" s="116">
        <v>29</v>
      </c>
      <c r="I266" s="114">
        <v>0</v>
      </c>
      <c r="J266" s="119">
        <v>1</v>
      </c>
      <c r="K266" s="114" t="s">
        <v>34</v>
      </c>
      <c r="L266" s="124">
        <v>370524.86668293009</v>
      </c>
      <c r="M266" s="121">
        <v>341907.90121605666</v>
      </c>
      <c r="N266" s="121">
        <f t="shared" si="16"/>
        <v>-28616.965466873429</v>
      </c>
      <c r="O266" s="125">
        <f t="shared" si="17"/>
        <v>-7.7233589537627115E-2</v>
      </c>
      <c r="Q266" s="124">
        <v>782449.23084959679</v>
      </c>
      <c r="R266" s="121">
        <v>753832.26538272342</v>
      </c>
      <c r="S266" s="121">
        <f t="shared" si="18"/>
        <v>-28616.965466873371</v>
      </c>
      <c r="T266" s="125">
        <f t="shared" si="19"/>
        <v>-3.6573574793856693E-2</v>
      </c>
    </row>
    <row r="267" spans="1:20" s="114" customFormat="1" ht="13" x14ac:dyDescent="0.3">
      <c r="A267" s="114">
        <v>261</v>
      </c>
      <c r="B267" s="123" t="s">
        <v>39</v>
      </c>
      <c r="C267" s="116">
        <v>43.597855533333323</v>
      </c>
      <c r="D267" s="117">
        <v>18252.289110833332</v>
      </c>
      <c r="E267" s="118">
        <v>0.53075291682975734</v>
      </c>
      <c r="F267" s="119">
        <v>1</v>
      </c>
      <c r="G267" s="118">
        <v>9.0327278839039571E-2</v>
      </c>
      <c r="H267" s="116">
        <v>48</v>
      </c>
      <c r="I267" s="114">
        <v>0</v>
      </c>
      <c r="J267" s="119">
        <v>1</v>
      </c>
      <c r="K267" s="114" t="s">
        <v>34</v>
      </c>
      <c r="L267" s="124">
        <v>705590.06304095825</v>
      </c>
      <c r="M267" s="121">
        <v>684262.47053952503</v>
      </c>
      <c r="N267" s="121">
        <f t="shared" si="16"/>
        <v>-21327.592501433217</v>
      </c>
      <c r="O267" s="125">
        <f t="shared" si="17"/>
        <v>-3.0226605530008985E-2</v>
      </c>
      <c r="Q267" s="124">
        <v>1740262.8913742914</v>
      </c>
      <c r="R267" s="121">
        <v>1718935.2988728583</v>
      </c>
      <c r="S267" s="121">
        <f t="shared" si="18"/>
        <v>-21327.592501433101</v>
      </c>
      <c r="T267" s="125">
        <f t="shared" si="19"/>
        <v>-1.225538544040931E-2</v>
      </c>
    </row>
    <row r="268" spans="1:20" s="114" customFormat="1" ht="13" x14ac:dyDescent="0.3">
      <c r="A268" s="114">
        <v>262</v>
      </c>
      <c r="B268" s="123" t="s">
        <v>39</v>
      </c>
      <c r="C268" s="116">
        <v>61.650599933333332</v>
      </c>
      <c r="D268" s="117">
        <v>23379.1778925</v>
      </c>
      <c r="E268" s="118">
        <v>0.46412573612516284</v>
      </c>
      <c r="F268" s="119">
        <v>1</v>
      </c>
      <c r="G268" s="118">
        <v>0.22177907140901165</v>
      </c>
      <c r="H268" s="116">
        <v>40</v>
      </c>
      <c r="I268" s="114">
        <v>0</v>
      </c>
      <c r="J268" s="119">
        <v>1</v>
      </c>
      <c r="K268" s="114" t="s">
        <v>34</v>
      </c>
      <c r="L268" s="124">
        <v>876600.95749714167</v>
      </c>
      <c r="M268" s="121">
        <v>860946.79530257499</v>
      </c>
      <c r="N268" s="121">
        <f t="shared" si="16"/>
        <v>-15654.162194566685</v>
      </c>
      <c r="O268" s="125">
        <f t="shared" si="17"/>
        <v>-1.785779728014697E-2</v>
      </c>
      <c r="Q268" s="124">
        <v>2292085.7799971416</v>
      </c>
      <c r="R268" s="121">
        <v>2276431.6178025752</v>
      </c>
      <c r="S268" s="121">
        <f t="shared" si="18"/>
        <v>-15654.162194566336</v>
      </c>
      <c r="T268" s="125">
        <f t="shared" si="19"/>
        <v>-6.8296580918476169E-3</v>
      </c>
    </row>
    <row r="269" spans="1:20" s="114" customFormat="1" ht="13" x14ac:dyDescent="0.3">
      <c r="A269" s="114">
        <v>263</v>
      </c>
      <c r="B269" s="123" t="s">
        <v>39</v>
      </c>
      <c r="C269" s="116">
        <v>33.529322766666674</v>
      </c>
      <c r="D269" s="117">
        <v>15644.179123333335</v>
      </c>
      <c r="E269" s="118">
        <v>0.57201834314334665</v>
      </c>
      <c r="F269" s="119">
        <v>1</v>
      </c>
      <c r="G269" s="118">
        <v>7.1056854593374075E-2</v>
      </c>
      <c r="H269" s="116">
        <v>36</v>
      </c>
      <c r="I269" s="114">
        <v>0</v>
      </c>
      <c r="J269" s="119">
        <v>1</v>
      </c>
      <c r="K269" s="114" t="s">
        <v>34</v>
      </c>
      <c r="L269" s="124">
        <v>596356.24804086657</v>
      </c>
      <c r="M269" s="121">
        <v>581193.33669836668</v>
      </c>
      <c r="N269" s="121">
        <f t="shared" si="16"/>
        <v>-15162.911342499894</v>
      </c>
      <c r="O269" s="125">
        <f t="shared" si="17"/>
        <v>-2.5425928532337307E-2</v>
      </c>
      <c r="Q269" s="124">
        <v>1531745.9338742001</v>
      </c>
      <c r="R269" s="121">
        <v>1516583.0225317001</v>
      </c>
      <c r="S269" s="121">
        <f t="shared" si="18"/>
        <v>-15162.911342500011</v>
      </c>
      <c r="T269" s="125">
        <f t="shared" si="19"/>
        <v>-9.899103374244907E-3</v>
      </c>
    </row>
    <row r="270" spans="1:20" s="114" customFormat="1" ht="13" x14ac:dyDescent="0.3">
      <c r="A270" s="114">
        <v>264</v>
      </c>
      <c r="B270" s="123" t="s">
        <v>39</v>
      </c>
      <c r="C270" s="116">
        <v>61.20000000000001</v>
      </c>
      <c r="D270" s="117">
        <v>28748.643921666666</v>
      </c>
      <c r="E270" s="118">
        <v>0.57314769898553619</v>
      </c>
      <c r="F270" s="119">
        <v>0.86956999999999962</v>
      </c>
      <c r="G270" s="118">
        <v>5.1622936107623585E-2</v>
      </c>
      <c r="H270" s="116">
        <v>68</v>
      </c>
      <c r="I270" s="114">
        <v>0</v>
      </c>
      <c r="J270" s="119">
        <v>2</v>
      </c>
      <c r="K270" s="114" t="s">
        <v>34</v>
      </c>
      <c r="L270" s="124">
        <v>1009476.9550602167</v>
      </c>
      <c r="M270" s="121">
        <v>991227.40885908343</v>
      </c>
      <c r="N270" s="121">
        <f t="shared" si="16"/>
        <v>-18249.546201133286</v>
      </c>
      <c r="O270" s="125">
        <f t="shared" si="17"/>
        <v>-1.8078219725228571E-2</v>
      </c>
      <c r="Q270" s="124">
        <v>2692973.50089355</v>
      </c>
      <c r="R270" s="121">
        <v>2674723.9546924168</v>
      </c>
      <c r="S270" s="121">
        <f t="shared" si="18"/>
        <v>-18249.546201133169</v>
      </c>
      <c r="T270" s="125">
        <f t="shared" si="19"/>
        <v>-6.7767269878733771E-3</v>
      </c>
    </row>
    <row r="271" spans="1:20" s="114" customFormat="1" ht="13" x14ac:dyDescent="0.3">
      <c r="A271" s="114">
        <v>265</v>
      </c>
      <c r="B271" s="123" t="s">
        <v>39</v>
      </c>
      <c r="C271" s="116">
        <v>32.080794866666672</v>
      </c>
      <c r="D271" s="117">
        <v>13448.522799999999</v>
      </c>
      <c r="E271" s="118">
        <v>0.54702809857363477</v>
      </c>
      <c r="F271" s="119">
        <v>1</v>
      </c>
      <c r="G271" s="118">
        <v>0.12677882741003776</v>
      </c>
      <c r="H271" s="116">
        <v>35</v>
      </c>
      <c r="I271" s="114">
        <v>0</v>
      </c>
      <c r="J271" s="119">
        <v>1</v>
      </c>
      <c r="K271" s="114" t="s">
        <v>34</v>
      </c>
      <c r="L271" s="124">
        <v>538483.02322613343</v>
      </c>
      <c r="M271" s="121">
        <v>521023.93829859997</v>
      </c>
      <c r="N271" s="121">
        <f t="shared" si="16"/>
        <v>-17459.084927533462</v>
      </c>
      <c r="O271" s="125">
        <f t="shared" si="17"/>
        <v>-3.2422721189859317E-2</v>
      </c>
      <c r="Q271" s="124">
        <v>1332064.5748928003</v>
      </c>
      <c r="R271" s="121">
        <v>1314605.4899652668</v>
      </c>
      <c r="S271" s="121">
        <f t="shared" si="18"/>
        <v>-17459.08492753352</v>
      </c>
      <c r="T271" s="125">
        <f t="shared" si="19"/>
        <v>-1.310678570439317E-2</v>
      </c>
    </row>
    <row r="272" spans="1:20" s="114" customFormat="1" ht="13" x14ac:dyDescent="0.3">
      <c r="A272" s="114">
        <v>266</v>
      </c>
      <c r="B272" s="123" t="s">
        <v>39</v>
      </c>
      <c r="C272" s="116">
        <v>34.205729166666664</v>
      </c>
      <c r="D272" s="117">
        <v>15013.383735000003</v>
      </c>
      <c r="E272" s="118">
        <v>0.49423549120201393</v>
      </c>
      <c r="F272" s="119">
        <v>1</v>
      </c>
      <c r="G272" s="118">
        <v>0.1087990707749924</v>
      </c>
      <c r="H272" s="116">
        <v>38</v>
      </c>
      <c r="I272" s="114">
        <v>0</v>
      </c>
      <c r="J272" s="119">
        <v>1</v>
      </c>
      <c r="K272" s="114" t="s">
        <v>34</v>
      </c>
      <c r="L272" s="124">
        <v>588735.18983401672</v>
      </c>
      <c r="M272" s="121">
        <v>570693.86656158336</v>
      </c>
      <c r="N272" s="121">
        <f t="shared" si="16"/>
        <v>-18041.323272433365</v>
      </c>
      <c r="O272" s="125">
        <f t="shared" si="17"/>
        <v>-3.064420741950178E-2</v>
      </c>
      <c r="Q272" s="124">
        <v>1482493.0248340168</v>
      </c>
      <c r="R272" s="121">
        <v>1464451.7015615834</v>
      </c>
      <c r="S272" s="121">
        <f t="shared" si="18"/>
        <v>-18041.323272433365</v>
      </c>
      <c r="T272" s="125">
        <f t="shared" si="19"/>
        <v>-1.2169583917235166E-2</v>
      </c>
    </row>
    <row r="273" spans="1:20" s="114" customFormat="1" ht="13" x14ac:dyDescent="0.3">
      <c r="A273" s="114">
        <v>267</v>
      </c>
      <c r="B273" s="123" t="s">
        <v>39</v>
      </c>
      <c r="C273" s="116">
        <v>31.719783333333329</v>
      </c>
      <c r="D273" s="117">
        <v>15176.883853333333</v>
      </c>
      <c r="E273" s="118">
        <v>0.6954185954419545</v>
      </c>
      <c r="F273" s="119">
        <v>1</v>
      </c>
      <c r="G273" s="118">
        <v>2.2033551587662625E-2</v>
      </c>
      <c r="H273" s="116">
        <v>33</v>
      </c>
      <c r="I273" s="114">
        <v>0</v>
      </c>
      <c r="J273" s="119">
        <v>1</v>
      </c>
      <c r="K273" s="114" t="s">
        <v>34</v>
      </c>
      <c r="L273" s="124">
        <v>566204.93740386667</v>
      </c>
      <c r="M273" s="121">
        <v>555828.30570933328</v>
      </c>
      <c r="N273" s="121">
        <f t="shared" si="16"/>
        <v>-10376.631694533397</v>
      </c>
      <c r="O273" s="125">
        <f t="shared" si="17"/>
        <v>-1.8326635832798963E-2</v>
      </c>
      <c r="Q273" s="124">
        <v>1465433.0240705332</v>
      </c>
      <c r="R273" s="121">
        <v>1455056.3923759998</v>
      </c>
      <c r="S273" s="121">
        <f t="shared" si="18"/>
        <v>-10376.631694533397</v>
      </c>
      <c r="T273" s="125">
        <f t="shared" si="19"/>
        <v>-7.0809320686046964E-3</v>
      </c>
    </row>
    <row r="274" spans="1:20" s="114" customFormat="1" ht="13" x14ac:dyDescent="0.3">
      <c r="A274" s="114">
        <v>268</v>
      </c>
      <c r="B274" s="123" t="s">
        <v>39</v>
      </c>
      <c r="C274" s="116">
        <v>43.586698433333318</v>
      </c>
      <c r="D274" s="117">
        <v>19342.895819999998</v>
      </c>
      <c r="E274" s="118">
        <v>0.57073741517938426</v>
      </c>
      <c r="F274" s="119">
        <v>0.66405999999999998</v>
      </c>
      <c r="G274" s="118">
        <v>0.20865868154311251</v>
      </c>
      <c r="H274" s="116">
        <v>34</v>
      </c>
      <c r="I274" s="114">
        <v>0</v>
      </c>
      <c r="J274" s="119">
        <v>2</v>
      </c>
      <c r="K274" s="114" t="s">
        <v>34</v>
      </c>
      <c r="L274" s="124">
        <v>676849.86186299997</v>
      </c>
      <c r="M274" s="121">
        <v>670557.90248803329</v>
      </c>
      <c r="N274" s="121">
        <f t="shared" si="16"/>
        <v>-6291.9593749666819</v>
      </c>
      <c r="O274" s="125">
        <f t="shared" si="17"/>
        <v>-9.2959454222954797E-3</v>
      </c>
      <c r="Q274" s="124">
        <v>1811486.2335296669</v>
      </c>
      <c r="R274" s="121">
        <v>1805194.2741547001</v>
      </c>
      <c r="S274" s="121">
        <f t="shared" si="18"/>
        <v>-6291.9593749667984</v>
      </c>
      <c r="T274" s="125">
        <f t="shared" si="19"/>
        <v>-3.4733685845941896E-3</v>
      </c>
    </row>
    <row r="275" spans="1:20" s="114" customFormat="1" ht="13" x14ac:dyDescent="0.3">
      <c r="A275" s="114">
        <v>269</v>
      </c>
      <c r="B275" s="123" t="s">
        <v>39</v>
      </c>
      <c r="C275" s="116">
        <v>39.095399999999991</v>
      </c>
      <c r="D275" s="117">
        <v>16141.302648333336</v>
      </c>
      <c r="E275" s="118">
        <v>0.46440822719770558</v>
      </c>
      <c r="F275" s="119">
        <v>1</v>
      </c>
      <c r="G275" s="118">
        <v>0.10446385594804941</v>
      </c>
      <c r="H275" s="116">
        <v>40</v>
      </c>
      <c r="I275" s="114">
        <v>0</v>
      </c>
      <c r="J275" s="119">
        <v>1</v>
      </c>
      <c r="K275" s="114" t="s">
        <v>34</v>
      </c>
      <c r="L275" s="124">
        <v>641653.64605454996</v>
      </c>
      <c r="M275" s="121">
        <v>620439.71090648335</v>
      </c>
      <c r="N275" s="121">
        <f t="shared" si="16"/>
        <v>-21213.935148066608</v>
      </c>
      <c r="O275" s="125">
        <f t="shared" si="17"/>
        <v>-3.3061349029197461E-2</v>
      </c>
      <c r="Q275" s="124">
        <v>1611909.9693878833</v>
      </c>
      <c r="R275" s="121">
        <v>1590696.0342398165</v>
      </c>
      <c r="S275" s="121">
        <f t="shared" si="18"/>
        <v>-21213.935148066841</v>
      </c>
      <c r="T275" s="125">
        <f t="shared" si="19"/>
        <v>-1.3160744428004719E-2</v>
      </c>
    </row>
    <row r="276" spans="1:20" s="114" customFormat="1" ht="13" x14ac:dyDescent="0.3">
      <c r="A276" s="114">
        <v>270</v>
      </c>
      <c r="B276" s="123" t="s">
        <v>39</v>
      </c>
      <c r="C276" s="116">
        <v>53.094675866666655</v>
      </c>
      <c r="D276" s="117">
        <v>25605.353519166663</v>
      </c>
      <c r="E276" s="118">
        <v>0.51968745612332923</v>
      </c>
      <c r="F276" s="119">
        <v>1</v>
      </c>
      <c r="G276" s="118">
        <v>0.15304747382641581</v>
      </c>
      <c r="H276" s="116">
        <v>35</v>
      </c>
      <c r="I276" s="114">
        <v>0</v>
      </c>
      <c r="J276" s="119">
        <v>1</v>
      </c>
      <c r="K276" s="114" t="s">
        <v>34</v>
      </c>
      <c r="L276" s="124">
        <v>918355.63863177504</v>
      </c>
      <c r="M276" s="121">
        <v>900001.49285300833</v>
      </c>
      <c r="N276" s="121">
        <f t="shared" si="16"/>
        <v>-18354.145778766717</v>
      </c>
      <c r="O276" s="125">
        <f t="shared" si="17"/>
        <v>-1.9985880204440077E-2</v>
      </c>
      <c r="Q276" s="124">
        <v>2433659.4077984421</v>
      </c>
      <c r="R276" s="121">
        <v>2415305.2620196752</v>
      </c>
      <c r="S276" s="121">
        <f t="shared" si="18"/>
        <v>-18354.145778766833</v>
      </c>
      <c r="T276" s="125">
        <f t="shared" si="19"/>
        <v>-7.5417890112119343E-3</v>
      </c>
    </row>
    <row r="277" spans="1:20" s="114" customFormat="1" ht="13" x14ac:dyDescent="0.3">
      <c r="A277" s="114">
        <v>271</v>
      </c>
      <c r="B277" s="123" t="s">
        <v>39</v>
      </c>
      <c r="C277" s="116">
        <v>26.195884199999998</v>
      </c>
      <c r="D277" s="117">
        <v>11109.047163333331</v>
      </c>
      <c r="E277" s="118">
        <v>0.33819981915656977</v>
      </c>
      <c r="F277" s="119">
        <v>1</v>
      </c>
      <c r="G277" s="118">
        <v>0.26956928321201146</v>
      </c>
      <c r="H277" s="116">
        <v>27</v>
      </c>
      <c r="I277" s="114">
        <v>0</v>
      </c>
      <c r="J277" s="119">
        <v>1</v>
      </c>
      <c r="K277" s="114" t="s">
        <v>34</v>
      </c>
      <c r="L277" s="124">
        <v>442559.29655623337</v>
      </c>
      <c r="M277" s="121">
        <v>431892.58859256672</v>
      </c>
      <c r="N277" s="121">
        <f t="shared" si="16"/>
        <v>-10666.707963666646</v>
      </c>
      <c r="O277" s="125">
        <f t="shared" si="17"/>
        <v>-2.4102324923845071E-2</v>
      </c>
      <c r="Q277" s="124">
        <v>1104478.3182228999</v>
      </c>
      <c r="R277" s="121">
        <v>1093811.6102592333</v>
      </c>
      <c r="S277" s="121">
        <f t="shared" si="18"/>
        <v>-10666.707963666646</v>
      </c>
      <c r="T277" s="125">
        <f t="shared" si="19"/>
        <v>-9.6576888723622252E-3</v>
      </c>
    </row>
    <row r="278" spans="1:20" s="114" customFormat="1" ht="13" x14ac:dyDescent="0.3">
      <c r="A278" s="114">
        <v>272</v>
      </c>
      <c r="B278" s="123" t="s">
        <v>39</v>
      </c>
      <c r="C278" s="116">
        <v>62.807053433333323</v>
      </c>
      <c r="D278" s="117">
        <v>23311.119965833332</v>
      </c>
      <c r="E278" s="118">
        <v>0.46443275543727636</v>
      </c>
      <c r="F278" s="119">
        <v>1</v>
      </c>
      <c r="G278" s="118">
        <v>0.15849787940561921</v>
      </c>
      <c r="H278" s="116">
        <v>40</v>
      </c>
      <c r="I278" s="114">
        <v>0</v>
      </c>
      <c r="J278" s="119">
        <v>1</v>
      </c>
      <c r="K278" s="114" t="s">
        <v>34</v>
      </c>
      <c r="L278" s="124">
        <v>906439.51023667492</v>
      </c>
      <c r="M278" s="121">
        <v>876969.04424754169</v>
      </c>
      <c r="N278" s="121">
        <f t="shared" si="16"/>
        <v>-29470.465989133227</v>
      </c>
      <c r="O278" s="125">
        <f t="shared" si="17"/>
        <v>-3.2512336075728177E-2</v>
      </c>
      <c r="Q278" s="124">
        <v>2273069.0027366746</v>
      </c>
      <c r="R278" s="121">
        <v>2243598.5367475417</v>
      </c>
      <c r="S278" s="121">
        <f t="shared" si="18"/>
        <v>-29470.465989132877</v>
      </c>
      <c r="T278" s="125">
        <f t="shared" si="19"/>
        <v>-1.2965055593847674E-2</v>
      </c>
    </row>
    <row r="279" spans="1:20" s="114" customFormat="1" ht="13" x14ac:dyDescent="0.3">
      <c r="A279" s="114">
        <v>273</v>
      </c>
      <c r="B279" s="123" t="s">
        <v>39</v>
      </c>
      <c r="C279" s="116">
        <v>27.620624933333335</v>
      </c>
      <c r="D279" s="117">
        <v>12030.301591666665</v>
      </c>
      <c r="E279" s="118">
        <v>0.54513410554451325</v>
      </c>
      <c r="F279" s="119">
        <v>1</v>
      </c>
      <c r="G279" s="118">
        <v>9.2823119598271275E-2</v>
      </c>
      <c r="H279" s="116">
        <v>20</v>
      </c>
      <c r="I279" s="114">
        <v>0</v>
      </c>
      <c r="J279" s="119">
        <v>1</v>
      </c>
      <c r="K279" s="114" t="s">
        <v>34</v>
      </c>
      <c r="L279" s="124">
        <v>480038.18709695007</v>
      </c>
      <c r="M279" s="121">
        <v>464496.28184835002</v>
      </c>
      <c r="N279" s="121">
        <f t="shared" si="16"/>
        <v>-15541.905248600058</v>
      </c>
      <c r="O279" s="125">
        <f t="shared" si="17"/>
        <v>-3.2376393516920697E-2</v>
      </c>
      <c r="Q279" s="124">
        <v>1158021.3837636167</v>
      </c>
      <c r="R279" s="121">
        <v>1142479.4785150166</v>
      </c>
      <c r="S279" s="121">
        <f t="shared" si="18"/>
        <v>-15541.905248600058</v>
      </c>
      <c r="T279" s="125">
        <f t="shared" si="19"/>
        <v>-1.3421086576215227E-2</v>
      </c>
    </row>
    <row r="280" spans="1:20" s="114" customFormat="1" ht="13" x14ac:dyDescent="0.3">
      <c r="A280" s="114">
        <v>274</v>
      </c>
      <c r="B280" s="123" t="s">
        <v>39</v>
      </c>
      <c r="C280" s="116">
        <v>35.776496533333336</v>
      </c>
      <c r="D280" s="117">
        <v>17253.003088333335</v>
      </c>
      <c r="E280" s="118">
        <v>0.60691842701109311</v>
      </c>
      <c r="F280" s="119">
        <v>1</v>
      </c>
      <c r="G280" s="118">
        <v>0.12856060421801796</v>
      </c>
      <c r="H280" s="116">
        <v>32</v>
      </c>
      <c r="I280" s="114">
        <v>0</v>
      </c>
      <c r="J280" s="119">
        <v>1</v>
      </c>
      <c r="K280" s="114" t="s">
        <v>34</v>
      </c>
      <c r="L280" s="124">
        <v>615059.84505134996</v>
      </c>
      <c r="M280" s="121">
        <v>612229.06148901663</v>
      </c>
      <c r="N280" s="121">
        <f t="shared" si="16"/>
        <v>-2830.7835623333231</v>
      </c>
      <c r="O280" s="125">
        <f t="shared" si="17"/>
        <v>-4.6024522412074992E-3</v>
      </c>
      <c r="Q280" s="124">
        <v>1630484.62005135</v>
      </c>
      <c r="R280" s="121">
        <v>1627653.8364890167</v>
      </c>
      <c r="S280" s="121">
        <f t="shared" si="18"/>
        <v>-2830.7835623333231</v>
      </c>
      <c r="T280" s="125">
        <f t="shared" si="19"/>
        <v>-1.7361608490634958E-3</v>
      </c>
    </row>
    <row r="281" spans="1:20" s="114" customFormat="1" ht="13" x14ac:dyDescent="0.3">
      <c r="A281" s="114">
        <v>275</v>
      </c>
      <c r="B281" s="123" t="s">
        <v>39</v>
      </c>
      <c r="C281" s="116">
        <v>29.617678333333327</v>
      </c>
      <c r="D281" s="117">
        <v>13078.125409999999</v>
      </c>
      <c r="E281" s="118">
        <v>0.56296317870078927</v>
      </c>
      <c r="F281" s="119">
        <v>1</v>
      </c>
      <c r="G281" s="118">
        <v>9.789988756457213E-2</v>
      </c>
      <c r="H281" s="116">
        <v>32.5</v>
      </c>
      <c r="I281" s="114">
        <v>0</v>
      </c>
      <c r="J281" s="119">
        <v>1</v>
      </c>
      <c r="K281" s="114" t="s">
        <v>34</v>
      </c>
      <c r="L281" s="124">
        <v>505159.91582083335</v>
      </c>
      <c r="M281" s="121">
        <v>494147.76196956664</v>
      </c>
      <c r="N281" s="121">
        <f t="shared" si="16"/>
        <v>-11012.153851266718</v>
      </c>
      <c r="O281" s="125">
        <f t="shared" si="17"/>
        <v>-2.1799342161527385E-2</v>
      </c>
      <c r="Q281" s="124">
        <v>1275813.4016541669</v>
      </c>
      <c r="R281" s="121">
        <v>1264801.2478029002</v>
      </c>
      <c r="S281" s="121">
        <f t="shared" si="18"/>
        <v>-11012.153851266718</v>
      </c>
      <c r="T281" s="125">
        <f t="shared" si="19"/>
        <v>-8.6314768578138572E-3</v>
      </c>
    </row>
    <row r="282" spans="1:20" s="114" customFormat="1" ht="13" x14ac:dyDescent="0.3">
      <c r="A282" s="114">
        <v>276</v>
      </c>
      <c r="B282" s="123" t="s">
        <v>40</v>
      </c>
      <c r="C282" s="116">
        <v>89.046309066666666</v>
      </c>
      <c r="D282" s="117">
        <v>41070.825108333331</v>
      </c>
      <c r="E282" s="118">
        <v>0.57587604402913117</v>
      </c>
      <c r="F282" s="119">
        <v>1</v>
      </c>
      <c r="G282" s="118">
        <v>6.473954356097722E-2</v>
      </c>
      <c r="H282" s="116">
        <v>84.669999999999987</v>
      </c>
      <c r="I282" s="114">
        <v>0</v>
      </c>
      <c r="J282" s="119">
        <v>1</v>
      </c>
      <c r="K282" s="114" t="s">
        <v>34</v>
      </c>
      <c r="L282" s="124">
        <v>1494556.3844341831</v>
      </c>
      <c r="M282" s="121">
        <v>1443025.0846367832</v>
      </c>
      <c r="N282" s="121">
        <f t="shared" si="16"/>
        <v>-51531.299797399901</v>
      </c>
      <c r="O282" s="125">
        <f t="shared" si="17"/>
        <v>-3.4479328002676113E-2</v>
      </c>
      <c r="Q282" s="124">
        <v>3930270.2786008497</v>
      </c>
      <c r="R282" s="121">
        <v>3878738.9788034498</v>
      </c>
      <c r="S282" s="121">
        <f t="shared" si="18"/>
        <v>-51531.299797399901</v>
      </c>
      <c r="T282" s="125">
        <f t="shared" si="19"/>
        <v>-1.3111388312903687E-2</v>
      </c>
    </row>
    <row r="283" spans="1:20" s="114" customFormat="1" ht="13" x14ac:dyDescent="0.3">
      <c r="A283" s="114">
        <v>277</v>
      </c>
      <c r="B283" s="123" t="s">
        <v>40</v>
      </c>
      <c r="C283" s="116">
        <v>49.659154366666677</v>
      </c>
      <c r="D283" s="117">
        <v>25074.696275833336</v>
      </c>
      <c r="E283" s="118">
        <v>0.64454030681204955</v>
      </c>
      <c r="F283" s="119">
        <v>1</v>
      </c>
      <c r="G283" s="118">
        <v>8.7133453777332615E-2</v>
      </c>
      <c r="H283" s="116">
        <v>25.959999999999997</v>
      </c>
      <c r="I283" s="114">
        <v>0</v>
      </c>
      <c r="J283" s="119">
        <v>1</v>
      </c>
      <c r="K283" s="114" t="s">
        <v>34</v>
      </c>
      <c r="L283" s="124">
        <v>887423.17736617511</v>
      </c>
      <c r="M283" s="121">
        <v>873300.59103517502</v>
      </c>
      <c r="N283" s="121">
        <f t="shared" si="16"/>
        <v>-14122.586331000086</v>
      </c>
      <c r="O283" s="125">
        <f t="shared" si="17"/>
        <v>-1.5914150870969104E-2</v>
      </c>
      <c r="Q283" s="124">
        <v>2390695.8715328421</v>
      </c>
      <c r="R283" s="121">
        <v>2376573.285201842</v>
      </c>
      <c r="S283" s="121">
        <f t="shared" si="18"/>
        <v>-14122.586331000086</v>
      </c>
      <c r="T283" s="125">
        <f t="shared" si="19"/>
        <v>-5.9073119668480081E-3</v>
      </c>
    </row>
    <row r="284" spans="1:20" s="114" customFormat="1" ht="13" x14ac:dyDescent="0.3">
      <c r="A284" s="114">
        <v>278</v>
      </c>
      <c r="B284" s="123" t="s">
        <v>40</v>
      </c>
      <c r="C284" s="116">
        <v>64.780449633333333</v>
      </c>
      <c r="D284" s="117">
        <v>21565.566116666665</v>
      </c>
      <c r="E284" s="118">
        <v>0.41776402760042786</v>
      </c>
      <c r="F284" s="119">
        <v>1</v>
      </c>
      <c r="G284" s="118">
        <v>0.29243307122068207</v>
      </c>
      <c r="H284" s="116">
        <v>52.100000000000016</v>
      </c>
      <c r="I284" s="114">
        <v>0</v>
      </c>
      <c r="J284" s="119">
        <v>1</v>
      </c>
      <c r="K284" s="114" t="s">
        <v>34</v>
      </c>
      <c r="L284" s="124">
        <v>863291.16188666644</v>
      </c>
      <c r="M284" s="121">
        <v>837239.13254636654</v>
      </c>
      <c r="N284" s="121">
        <f t="shared" si="16"/>
        <v>-26052.029340299894</v>
      </c>
      <c r="O284" s="125">
        <f t="shared" si="17"/>
        <v>-3.0177569851827148E-2</v>
      </c>
      <c r="Q284" s="124">
        <v>2159013.283553333</v>
      </c>
      <c r="R284" s="121">
        <v>2132961.2542130332</v>
      </c>
      <c r="S284" s="121">
        <f t="shared" si="18"/>
        <v>-26052.029340299778</v>
      </c>
      <c r="T284" s="125">
        <f t="shared" si="19"/>
        <v>-1.2066636893230688E-2</v>
      </c>
    </row>
    <row r="285" spans="1:20" s="114" customFormat="1" ht="13" x14ac:dyDescent="0.3">
      <c r="A285" s="114">
        <v>279</v>
      </c>
      <c r="B285" s="123" t="s">
        <v>40</v>
      </c>
      <c r="C285" s="116">
        <v>55.555232433333316</v>
      </c>
      <c r="D285" s="117">
        <v>29158.552762499996</v>
      </c>
      <c r="E285" s="118">
        <v>0.67041039055227625</v>
      </c>
      <c r="F285" s="119">
        <v>1</v>
      </c>
      <c r="G285" s="118">
        <v>1.7437155004776161E-2</v>
      </c>
      <c r="H285" s="116">
        <v>59</v>
      </c>
      <c r="I285" s="114">
        <v>0</v>
      </c>
      <c r="J285" s="119">
        <v>1</v>
      </c>
      <c r="K285" s="114" t="s">
        <v>34</v>
      </c>
      <c r="L285" s="124">
        <v>996295.27150234161</v>
      </c>
      <c r="M285" s="121">
        <v>985841.11797807505</v>
      </c>
      <c r="N285" s="121">
        <f t="shared" si="16"/>
        <v>-10454.153524266556</v>
      </c>
      <c r="O285" s="125">
        <f t="shared" si="17"/>
        <v>-1.0493027341686008E-2</v>
      </c>
      <c r="Q285" s="124">
        <v>2704897.7115023416</v>
      </c>
      <c r="R285" s="121">
        <v>2694443.557978075</v>
      </c>
      <c r="S285" s="121">
        <f t="shared" si="18"/>
        <v>-10454.153524266556</v>
      </c>
      <c r="T285" s="125">
        <f t="shared" si="19"/>
        <v>-3.8648979145537296E-3</v>
      </c>
    </row>
    <row r="286" spans="1:20" s="114" customFormat="1" ht="13" x14ac:dyDescent="0.3">
      <c r="A286" s="114">
        <v>280</v>
      </c>
      <c r="B286" s="123" t="s">
        <v>40</v>
      </c>
      <c r="C286" s="116">
        <v>118.0056877</v>
      </c>
      <c r="D286" s="117">
        <v>55480.593479166673</v>
      </c>
      <c r="E286" s="118">
        <v>0.62853000786636437</v>
      </c>
      <c r="F286" s="119">
        <v>1</v>
      </c>
      <c r="G286" s="118">
        <v>6.9933769510198918E-2</v>
      </c>
      <c r="H286" s="116">
        <v>107.44000000000004</v>
      </c>
      <c r="I286" s="114">
        <v>0</v>
      </c>
      <c r="J286" s="119">
        <v>1</v>
      </c>
      <c r="K286" s="114" t="s">
        <v>34</v>
      </c>
      <c r="L286" s="124">
        <v>1925554.9649569083</v>
      </c>
      <c r="M286" s="121">
        <v>1883237.3998053751</v>
      </c>
      <c r="N286" s="121">
        <f t="shared" si="16"/>
        <v>-42317.565151533112</v>
      </c>
      <c r="O286" s="125">
        <f t="shared" si="17"/>
        <v>-2.1976814955516021E-2</v>
      </c>
      <c r="Q286" s="124">
        <v>5241300.6366235754</v>
      </c>
      <c r="R286" s="121">
        <v>5198983.0714720422</v>
      </c>
      <c r="S286" s="121">
        <f t="shared" si="18"/>
        <v>-42317.565151533112</v>
      </c>
      <c r="T286" s="125">
        <f t="shared" si="19"/>
        <v>-8.0738671725562212E-3</v>
      </c>
    </row>
    <row r="287" spans="1:20" s="114" customFormat="1" ht="13" x14ac:dyDescent="0.3">
      <c r="A287" s="114">
        <v>281</v>
      </c>
      <c r="B287" s="123" t="s">
        <v>40</v>
      </c>
      <c r="C287" s="116">
        <v>52.739418066666673</v>
      </c>
      <c r="D287" s="117">
        <v>25374.726933333335</v>
      </c>
      <c r="E287" s="118">
        <v>0.62234256914343966</v>
      </c>
      <c r="F287" s="119">
        <v>1</v>
      </c>
      <c r="G287" s="118">
        <v>4.6522658017788432E-2</v>
      </c>
      <c r="H287" s="116">
        <v>45.399999999999984</v>
      </c>
      <c r="I287" s="114">
        <v>0</v>
      </c>
      <c r="J287" s="119">
        <v>1</v>
      </c>
      <c r="K287" s="114" t="s">
        <v>34</v>
      </c>
      <c r="L287" s="124">
        <v>915952.86160203349</v>
      </c>
      <c r="M287" s="121">
        <v>895496.71118863334</v>
      </c>
      <c r="N287" s="121">
        <f t="shared" si="16"/>
        <v>-20456.150413400144</v>
      </c>
      <c r="O287" s="125">
        <f t="shared" si="17"/>
        <v>-2.2333191227353801E-2</v>
      </c>
      <c r="Q287" s="124">
        <v>2412639.9174353667</v>
      </c>
      <c r="R287" s="121">
        <v>2392183.7670219666</v>
      </c>
      <c r="S287" s="121">
        <f t="shared" si="18"/>
        <v>-20456.150413400028</v>
      </c>
      <c r="T287" s="125">
        <f t="shared" si="19"/>
        <v>-8.4787415915529123E-3</v>
      </c>
    </row>
    <row r="288" spans="1:20" s="114" customFormat="1" ht="13" x14ac:dyDescent="0.3">
      <c r="A288" s="114">
        <v>282</v>
      </c>
      <c r="B288" s="123" t="s">
        <v>40</v>
      </c>
      <c r="C288" s="116">
        <v>69.540244599999994</v>
      </c>
      <c r="D288" s="117">
        <v>33418.263396666669</v>
      </c>
      <c r="E288" s="118">
        <v>0.64107438783257276</v>
      </c>
      <c r="F288" s="119">
        <v>1</v>
      </c>
      <c r="G288" s="118">
        <v>7.4482657535109964E-2</v>
      </c>
      <c r="H288" s="116">
        <v>77</v>
      </c>
      <c r="I288" s="114">
        <v>0</v>
      </c>
      <c r="J288" s="119">
        <v>1</v>
      </c>
      <c r="K288" s="114" t="s">
        <v>34</v>
      </c>
      <c r="L288" s="124">
        <v>1185812.3892972332</v>
      </c>
      <c r="M288" s="121">
        <v>1160100.0173265</v>
      </c>
      <c r="N288" s="121">
        <f t="shared" si="16"/>
        <v>-25712.371970733162</v>
      </c>
      <c r="O288" s="125">
        <f t="shared" si="17"/>
        <v>-2.1683338952101429E-2</v>
      </c>
      <c r="Q288" s="124">
        <v>3202132.6776305665</v>
      </c>
      <c r="R288" s="121">
        <v>3176420.3056598334</v>
      </c>
      <c r="S288" s="121">
        <f t="shared" si="18"/>
        <v>-25712.371970733162</v>
      </c>
      <c r="T288" s="125">
        <f t="shared" si="19"/>
        <v>-8.0297647097368734E-3</v>
      </c>
    </row>
    <row r="289" spans="1:20" s="114" customFormat="1" ht="13" x14ac:dyDescent="0.3">
      <c r="A289" s="114">
        <v>283</v>
      </c>
      <c r="B289" s="123" t="s">
        <v>40</v>
      </c>
      <c r="C289" s="116">
        <v>55.889999999999993</v>
      </c>
      <c r="D289" s="117">
        <v>23288.512040833331</v>
      </c>
      <c r="E289" s="118">
        <v>0.5736133405646735</v>
      </c>
      <c r="F289" s="119">
        <v>1</v>
      </c>
      <c r="G289" s="118">
        <v>6.4931651846078964E-2</v>
      </c>
      <c r="H289" s="116">
        <v>62.100000000000016</v>
      </c>
      <c r="I289" s="114">
        <v>0</v>
      </c>
      <c r="J289" s="119">
        <v>1</v>
      </c>
      <c r="K289" s="114" t="s">
        <v>34</v>
      </c>
      <c r="L289" s="124">
        <v>890596.87844639167</v>
      </c>
      <c r="M289" s="121">
        <v>861954.11087102501</v>
      </c>
      <c r="N289" s="121">
        <f t="shared" si="16"/>
        <v>-28642.767575366655</v>
      </c>
      <c r="O289" s="125">
        <f t="shared" si="17"/>
        <v>-3.216131593155002E-2</v>
      </c>
      <c r="Q289" s="124">
        <v>2281691.0534463916</v>
      </c>
      <c r="R289" s="121">
        <v>2253048.2858710252</v>
      </c>
      <c r="S289" s="121">
        <f t="shared" si="18"/>
        <v>-28642.767575366423</v>
      </c>
      <c r="T289" s="125">
        <f t="shared" si="19"/>
        <v>-1.2553306694218225E-2</v>
      </c>
    </row>
    <row r="290" spans="1:20" s="114" customFormat="1" ht="13" x14ac:dyDescent="0.3">
      <c r="A290" s="114">
        <v>284</v>
      </c>
      <c r="B290" s="123" t="s">
        <v>40</v>
      </c>
      <c r="C290" s="116">
        <v>11.087999999999996</v>
      </c>
      <c r="D290" s="117">
        <v>3421.5635999999995</v>
      </c>
      <c r="E290" s="118">
        <v>0.47528529089169447</v>
      </c>
      <c r="F290" s="119">
        <v>1</v>
      </c>
      <c r="G290" s="118">
        <v>0.14144895015226799</v>
      </c>
      <c r="H290" s="116">
        <v>12.319999999999999</v>
      </c>
      <c r="I290" s="114">
        <v>0</v>
      </c>
      <c r="J290" s="119">
        <v>1</v>
      </c>
      <c r="K290" s="114" t="s">
        <v>34</v>
      </c>
      <c r="L290" s="124">
        <v>160402.25975200001</v>
      </c>
      <c r="M290" s="121">
        <v>160665.42973599999</v>
      </c>
      <c r="N290" s="121">
        <f t="shared" si="16"/>
        <v>263.16998399997829</v>
      </c>
      <c r="O290" s="125">
        <f t="shared" si="17"/>
        <v>1.6406875090592163E-3</v>
      </c>
      <c r="Q290" s="124">
        <v>357840.04891866667</v>
      </c>
      <c r="R290" s="121">
        <v>358103.21890266665</v>
      </c>
      <c r="S290" s="121">
        <f t="shared" si="18"/>
        <v>263.16998399997829</v>
      </c>
      <c r="T290" s="125">
        <f t="shared" si="19"/>
        <v>7.3544027504812378E-4</v>
      </c>
    </row>
    <row r="291" spans="1:20" s="114" customFormat="1" ht="13" x14ac:dyDescent="0.3">
      <c r="A291" s="114">
        <v>285</v>
      </c>
      <c r="B291" s="123" t="s">
        <v>40</v>
      </c>
      <c r="C291" s="116">
        <v>12.165080000000001</v>
      </c>
      <c r="D291" s="117">
        <v>4545.2556800000002</v>
      </c>
      <c r="E291" s="118">
        <v>0.49594234831389966</v>
      </c>
      <c r="F291" s="119">
        <v>1</v>
      </c>
      <c r="G291" s="118">
        <v>0.41764535405252479</v>
      </c>
      <c r="H291" s="116">
        <v>13.080000000000004</v>
      </c>
      <c r="I291" s="114">
        <v>0</v>
      </c>
      <c r="J291" s="119">
        <v>1</v>
      </c>
      <c r="K291" s="114" t="s">
        <v>34</v>
      </c>
      <c r="L291" s="124">
        <v>179504.37315093333</v>
      </c>
      <c r="M291" s="121">
        <v>184653.51771013334</v>
      </c>
      <c r="N291" s="121">
        <f t="shared" si="16"/>
        <v>5149.1445592000091</v>
      </c>
      <c r="O291" s="125">
        <f t="shared" si="17"/>
        <v>2.8685343252726411E-2</v>
      </c>
      <c r="Q291" s="124">
        <v>429700.05898426671</v>
      </c>
      <c r="R291" s="121">
        <v>434849.20354346675</v>
      </c>
      <c r="S291" s="121">
        <f t="shared" si="18"/>
        <v>5149.1445592000382</v>
      </c>
      <c r="T291" s="125">
        <f t="shared" si="19"/>
        <v>1.1983113456795156E-2</v>
      </c>
    </row>
    <row r="292" spans="1:20" s="114" customFormat="1" ht="13" x14ac:dyDescent="0.3">
      <c r="A292" s="114">
        <v>286</v>
      </c>
      <c r="B292" s="123" t="s">
        <v>40</v>
      </c>
      <c r="C292" s="116">
        <v>51.2841503</v>
      </c>
      <c r="D292" s="117">
        <v>26414.880255</v>
      </c>
      <c r="E292" s="118">
        <v>0.67258435668367311</v>
      </c>
      <c r="F292" s="119">
        <v>1</v>
      </c>
      <c r="G292" s="118">
        <v>1.5799645975084542E-2</v>
      </c>
      <c r="H292" s="116">
        <v>47</v>
      </c>
      <c r="I292" s="114">
        <v>0</v>
      </c>
      <c r="J292" s="119">
        <v>1</v>
      </c>
      <c r="K292" s="114" t="s">
        <v>34</v>
      </c>
      <c r="L292" s="124">
        <v>922820.93327718333</v>
      </c>
      <c r="M292" s="121">
        <v>909230.12108708324</v>
      </c>
      <c r="N292" s="121">
        <f t="shared" si="16"/>
        <v>-13590.812190100085</v>
      </c>
      <c r="O292" s="125">
        <f t="shared" si="17"/>
        <v>-1.4727464126583567E-2</v>
      </c>
      <c r="Q292" s="124">
        <v>2480778.4057771834</v>
      </c>
      <c r="R292" s="121">
        <v>2467187.5935870833</v>
      </c>
      <c r="S292" s="121">
        <f t="shared" si="18"/>
        <v>-13590.812190100085</v>
      </c>
      <c r="T292" s="125">
        <f t="shared" si="19"/>
        <v>-5.4784466675661531E-3</v>
      </c>
    </row>
    <row r="293" spans="1:20" s="114" customFormat="1" ht="13" x14ac:dyDescent="0.3">
      <c r="A293" s="114">
        <v>287</v>
      </c>
      <c r="B293" s="123" t="s">
        <v>40</v>
      </c>
      <c r="C293" s="116">
        <v>80.174711233333355</v>
      </c>
      <c r="D293" s="117">
        <v>37499.745039166672</v>
      </c>
      <c r="E293" s="118">
        <v>0.61543840538151895</v>
      </c>
      <c r="F293" s="119">
        <v>1</v>
      </c>
      <c r="G293" s="118">
        <v>6.2473854639362836E-2</v>
      </c>
      <c r="H293" s="116">
        <v>69.039999999999992</v>
      </c>
      <c r="I293" s="114">
        <v>0</v>
      </c>
      <c r="J293" s="119">
        <v>1</v>
      </c>
      <c r="K293" s="114" t="s">
        <v>34</v>
      </c>
      <c r="L293" s="124">
        <v>1346865.4216818416</v>
      </c>
      <c r="M293" s="121">
        <v>1307921.6939118416</v>
      </c>
      <c r="N293" s="121">
        <f t="shared" si="16"/>
        <v>-38943.727769999998</v>
      </c>
      <c r="O293" s="125">
        <f t="shared" si="17"/>
        <v>-2.8914342252079391E-2</v>
      </c>
      <c r="Q293" s="124">
        <v>3554613.1383485086</v>
      </c>
      <c r="R293" s="121">
        <v>3515669.4105785084</v>
      </c>
      <c r="S293" s="121">
        <f t="shared" si="18"/>
        <v>-38943.727770000231</v>
      </c>
      <c r="T293" s="125">
        <f t="shared" si="19"/>
        <v>-1.0955827330367008E-2</v>
      </c>
    </row>
    <row r="294" spans="1:20" s="114" customFormat="1" ht="13" x14ac:dyDescent="0.3">
      <c r="A294" s="114">
        <v>288</v>
      </c>
      <c r="B294" s="123" t="s">
        <v>40</v>
      </c>
      <c r="C294" s="116">
        <v>114.37833289999999</v>
      </c>
      <c r="D294" s="117">
        <v>56271.06182166667</v>
      </c>
      <c r="E294" s="118">
        <v>0.64518643804996612</v>
      </c>
      <c r="F294" s="119">
        <v>1</v>
      </c>
      <c r="G294" s="118">
        <v>1.6076118223050662E-2</v>
      </c>
      <c r="H294" s="116">
        <v>113.01</v>
      </c>
      <c r="I294" s="114">
        <v>0</v>
      </c>
      <c r="J294" s="119">
        <v>1</v>
      </c>
      <c r="K294" s="114" t="s">
        <v>34</v>
      </c>
      <c r="L294" s="124">
        <v>1912079.7142189499</v>
      </c>
      <c r="M294" s="121">
        <v>1878985.5158549168</v>
      </c>
      <c r="N294" s="121">
        <f t="shared" si="16"/>
        <v>-33094.198364033131</v>
      </c>
      <c r="O294" s="125">
        <f t="shared" si="17"/>
        <v>-1.7307959557298851E-2</v>
      </c>
      <c r="Q294" s="124">
        <v>5233333.9567189496</v>
      </c>
      <c r="R294" s="121">
        <v>5200239.7583549162</v>
      </c>
      <c r="S294" s="121">
        <f t="shared" si="18"/>
        <v>-33094.198364033364</v>
      </c>
      <c r="T294" s="125">
        <f t="shared" si="19"/>
        <v>-6.3237314181993926E-3</v>
      </c>
    </row>
    <row r="295" spans="1:20" s="114" customFormat="1" ht="13" x14ac:dyDescent="0.3">
      <c r="A295" s="114">
        <v>289</v>
      </c>
      <c r="B295" s="123" t="s">
        <v>40</v>
      </c>
      <c r="C295" s="116">
        <v>51.48332053333332</v>
      </c>
      <c r="D295" s="117">
        <v>23735.93002</v>
      </c>
      <c r="E295" s="118">
        <v>0.62763133680095584</v>
      </c>
      <c r="F295" s="119">
        <v>1</v>
      </c>
      <c r="G295" s="118">
        <v>0.10437141241341452</v>
      </c>
      <c r="H295" s="116">
        <v>50.279999999999994</v>
      </c>
      <c r="I295" s="114">
        <v>0</v>
      </c>
      <c r="J295" s="119">
        <v>1</v>
      </c>
      <c r="K295" s="114" t="s">
        <v>34</v>
      </c>
      <c r="L295" s="124">
        <v>865262.43061193347</v>
      </c>
      <c r="M295" s="121">
        <v>847389.33371886669</v>
      </c>
      <c r="N295" s="121">
        <f t="shared" si="16"/>
        <v>-17873.096893066773</v>
      </c>
      <c r="O295" s="125">
        <f t="shared" si="17"/>
        <v>-2.0656272895642203E-2</v>
      </c>
      <c r="Q295" s="124">
        <v>2288789.6339452667</v>
      </c>
      <c r="R295" s="121">
        <v>2270916.5370521997</v>
      </c>
      <c r="S295" s="121">
        <f t="shared" si="18"/>
        <v>-17873.096893067006</v>
      </c>
      <c r="T295" s="125">
        <f t="shared" si="19"/>
        <v>-7.8089731917644718E-3</v>
      </c>
    </row>
    <row r="296" spans="1:20" s="114" customFormat="1" ht="13" x14ac:dyDescent="0.3">
      <c r="A296" s="114">
        <v>290</v>
      </c>
      <c r="B296" s="123" t="s">
        <v>40</v>
      </c>
      <c r="C296" s="116">
        <v>126</v>
      </c>
      <c r="D296" s="117">
        <v>56858.374856666669</v>
      </c>
      <c r="E296" s="118">
        <v>0.63554471702161019</v>
      </c>
      <c r="F296" s="119">
        <v>1</v>
      </c>
      <c r="G296" s="118">
        <v>3.9193986780356571E-2</v>
      </c>
      <c r="H296" s="116">
        <v>140</v>
      </c>
      <c r="I296" s="114">
        <v>0</v>
      </c>
      <c r="J296" s="119">
        <v>1</v>
      </c>
      <c r="K296" s="114" t="s">
        <v>34</v>
      </c>
      <c r="L296" s="124">
        <v>1986066.3380321662</v>
      </c>
      <c r="M296" s="121">
        <v>1941772.0382724332</v>
      </c>
      <c r="N296" s="121">
        <f t="shared" si="16"/>
        <v>-44294.299759733025</v>
      </c>
      <c r="O296" s="125">
        <f t="shared" si="17"/>
        <v>-2.2302527821714501E-2</v>
      </c>
      <c r="Q296" s="124">
        <v>5369693.3896988323</v>
      </c>
      <c r="R296" s="121">
        <v>5325399.0899390997</v>
      </c>
      <c r="S296" s="121">
        <f t="shared" si="18"/>
        <v>-44294.299759732559</v>
      </c>
      <c r="T296" s="125">
        <f t="shared" si="19"/>
        <v>-8.2489439424430298E-3</v>
      </c>
    </row>
    <row r="297" spans="1:20" s="114" customFormat="1" ht="13" x14ac:dyDescent="0.3">
      <c r="A297" s="114">
        <v>291</v>
      </c>
      <c r="B297" s="123" t="s">
        <v>40</v>
      </c>
      <c r="C297" s="116">
        <v>56.528199999999977</v>
      </c>
      <c r="D297" s="117">
        <v>26060.17268</v>
      </c>
      <c r="E297" s="118">
        <v>0.63573910855170512</v>
      </c>
      <c r="F297" s="119">
        <v>1</v>
      </c>
      <c r="G297" s="118">
        <v>0.10707610752983354</v>
      </c>
      <c r="H297" s="116">
        <v>59</v>
      </c>
      <c r="I297" s="114">
        <v>0</v>
      </c>
      <c r="J297" s="119">
        <v>1</v>
      </c>
      <c r="K297" s="114" t="s">
        <v>34</v>
      </c>
      <c r="L297" s="124">
        <v>938171.01552226674</v>
      </c>
      <c r="M297" s="121">
        <v>920897.11529146647</v>
      </c>
      <c r="N297" s="121">
        <f t="shared" si="16"/>
        <v>-17273.900230800267</v>
      </c>
      <c r="O297" s="125">
        <f t="shared" si="17"/>
        <v>-1.8412314967100243E-2</v>
      </c>
      <c r="Q297" s="124">
        <v>2506322.3271889333</v>
      </c>
      <c r="R297" s="121">
        <v>2489048.426958133</v>
      </c>
      <c r="S297" s="121">
        <f t="shared" si="18"/>
        <v>-17273.900230800267</v>
      </c>
      <c r="T297" s="125">
        <f t="shared" si="19"/>
        <v>-6.8921303710263422E-3</v>
      </c>
    </row>
    <row r="298" spans="1:20" s="114" customFormat="1" ht="13" x14ac:dyDescent="0.3">
      <c r="A298" s="114">
        <v>292</v>
      </c>
      <c r="B298" s="123" t="s">
        <v>40</v>
      </c>
      <c r="C298" s="116">
        <v>14.31</v>
      </c>
      <c r="D298" s="117">
        <v>7290.0247699999991</v>
      </c>
      <c r="E298" s="118">
        <v>0.73096989709743554</v>
      </c>
      <c r="F298" s="119">
        <v>1</v>
      </c>
      <c r="G298" s="118">
        <v>0.29538359349053478</v>
      </c>
      <c r="H298" s="116">
        <v>15.900000000000004</v>
      </c>
      <c r="I298" s="114">
        <v>0</v>
      </c>
      <c r="J298" s="119">
        <v>1</v>
      </c>
      <c r="K298" s="114" t="s">
        <v>34</v>
      </c>
      <c r="L298" s="124">
        <v>238851.97414056669</v>
      </c>
      <c r="M298" s="121">
        <v>252873.20594936667</v>
      </c>
      <c r="N298" s="121">
        <f t="shared" si="16"/>
        <v>14021.231808799988</v>
      </c>
      <c r="O298" s="125">
        <f t="shared" si="17"/>
        <v>5.8702599629963111E-2</v>
      </c>
      <c r="Q298" s="124">
        <v>631383.90830723336</v>
      </c>
      <c r="R298" s="121">
        <v>645405.14011603338</v>
      </c>
      <c r="S298" s="121">
        <f t="shared" si="18"/>
        <v>14021.231808800017</v>
      </c>
      <c r="T298" s="125">
        <f t="shared" si="19"/>
        <v>2.2207141525655168E-2</v>
      </c>
    </row>
    <row r="299" spans="1:20" s="114" customFormat="1" ht="13" x14ac:dyDescent="0.3">
      <c r="A299" s="114">
        <v>293</v>
      </c>
      <c r="B299" s="123" t="s">
        <v>40</v>
      </c>
      <c r="C299" s="116">
        <v>27.556699999999996</v>
      </c>
      <c r="D299" s="117">
        <v>11176.73835</v>
      </c>
      <c r="E299" s="118">
        <v>0.53839284888499928</v>
      </c>
      <c r="F299" s="119">
        <v>1</v>
      </c>
      <c r="G299" s="118">
        <v>0.52471233711803711</v>
      </c>
      <c r="H299" s="116">
        <v>20.5</v>
      </c>
      <c r="I299" s="114">
        <v>0</v>
      </c>
      <c r="J299" s="119">
        <v>1</v>
      </c>
      <c r="K299" s="114" t="s">
        <v>34</v>
      </c>
      <c r="L299" s="124">
        <v>360414.18218449998</v>
      </c>
      <c r="M299" s="121">
        <v>383417.14035849995</v>
      </c>
      <c r="N299" s="121">
        <f t="shared" si="16"/>
        <v>23002.95817399997</v>
      </c>
      <c r="O299" s="125">
        <f t="shared" si="17"/>
        <v>6.3823676511776395E-2</v>
      </c>
      <c r="Q299" s="124">
        <v>941393.66135116667</v>
      </c>
      <c r="R299" s="121">
        <v>964396.61952516658</v>
      </c>
      <c r="S299" s="121">
        <f t="shared" si="18"/>
        <v>23002.958173999912</v>
      </c>
      <c r="T299" s="125">
        <f t="shared" si="19"/>
        <v>2.4435004311569454E-2</v>
      </c>
    </row>
    <row r="300" spans="1:20" s="114" customFormat="1" ht="13" x14ac:dyDescent="0.3">
      <c r="A300" s="114">
        <v>294</v>
      </c>
      <c r="B300" s="123" t="s">
        <v>40</v>
      </c>
      <c r="C300" s="116">
        <v>16.023594166666665</v>
      </c>
      <c r="D300" s="117">
        <v>6801.4425950000004</v>
      </c>
      <c r="E300" s="118">
        <v>0.54245122798707324</v>
      </c>
      <c r="F300" s="119">
        <v>0.40194000000000002</v>
      </c>
      <c r="G300" s="118">
        <v>0.25990886094535792</v>
      </c>
      <c r="H300" s="116">
        <v>15.740000000000002</v>
      </c>
      <c r="I300" s="114">
        <v>0</v>
      </c>
      <c r="J300" s="119">
        <v>2</v>
      </c>
      <c r="K300" s="114" t="s">
        <v>34</v>
      </c>
      <c r="L300" s="124">
        <v>248574.96496415001</v>
      </c>
      <c r="M300" s="121">
        <v>247714.83290511669</v>
      </c>
      <c r="N300" s="121">
        <f t="shared" si="16"/>
        <v>-860.13205903331982</v>
      </c>
      <c r="O300" s="125">
        <f t="shared" si="17"/>
        <v>-3.4602521583674758E-3</v>
      </c>
      <c r="Q300" s="124">
        <v>658779.15163081675</v>
      </c>
      <c r="R300" s="121">
        <v>657919.01957178349</v>
      </c>
      <c r="S300" s="121">
        <f t="shared" si="18"/>
        <v>-860.13205903326161</v>
      </c>
      <c r="T300" s="125">
        <f t="shared" si="19"/>
        <v>-1.3056455367538469E-3</v>
      </c>
    </row>
    <row r="301" spans="1:20" s="114" customFormat="1" ht="13" x14ac:dyDescent="0.3">
      <c r="A301" s="114">
        <v>295</v>
      </c>
      <c r="B301" s="123" t="s">
        <v>40</v>
      </c>
      <c r="C301" s="116">
        <v>80.553031799999985</v>
      </c>
      <c r="D301" s="117">
        <v>40402.326946666675</v>
      </c>
      <c r="E301" s="118">
        <v>0.67570937685377674</v>
      </c>
      <c r="F301" s="119">
        <v>1</v>
      </c>
      <c r="G301" s="118">
        <v>3.44536779561323E-2</v>
      </c>
      <c r="H301" s="116">
        <v>75</v>
      </c>
      <c r="I301" s="114">
        <v>0</v>
      </c>
      <c r="J301" s="119">
        <v>1</v>
      </c>
      <c r="K301" s="114" t="s">
        <v>34</v>
      </c>
      <c r="L301" s="124">
        <v>1363106.0034467999</v>
      </c>
      <c r="M301" s="121">
        <v>1349288.9694428665</v>
      </c>
      <c r="N301" s="121">
        <f t="shared" si="16"/>
        <v>-13817.034003933426</v>
      </c>
      <c r="O301" s="125">
        <f t="shared" si="17"/>
        <v>-1.0136433974316865E-2</v>
      </c>
      <c r="Q301" s="124">
        <v>3734109.7609468</v>
      </c>
      <c r="R301" s="121">
        <v>3720292.7269428661</v>
      </c>
      <c r="S301" s="121">
        <f t="shared" si="18"/>
        <v>-13817.034003933892</v>
      </c>
      <c r="T301" s="125">
        <f t="shared" si="19"/>
        <v>-3.7002217097203169E-3</v>
      </c>
    </row>
    <row r="302" spans="1:20" s="114" customFormat="1" ht="13" x14ac:dyDescent="0.3">
      <c r="A302" s="114">
        <v>296</v>
      </c>
      <c r="B302" s="123" t="s">
        <v>40</v>
      </c>
      <c r="C302" s="116">
        <v>2.8441333333333332</v>
      </c>
      <c r="D302" s="117">
        <v>115.39826666666669</v>
      </c>
      <c r="E302" s="118">
        <v>5.1700620536236988E-2</v>
      </c>
      <c r="F302" s="119">
        <v>6.0600000000000003E-3</v>
      </c>
      <c r="G302" s="118">
        <v>0.96369189005768574</v>
      </c>
      <c r="H302" s="116">
        <v>1.5</v>
      </c>
      <c r="I302" s="114">
        <v>44</v>
      </c>
      <c r="J302" s="119">
        <v>1</v>
      </c>
      <c r="K302" s="114" t="s">
        <v>34</v>
      </c>
      <c r="L302" s="124">
        <v>13431.260871999999</v>
      </c>
      <c r="M302" s="121">
        <v>12152.506375999999</v>
      </c>
      <c r="N302" s="121">
        <f t="shared" si="16"/>
        <v>-1278.7544959999996</v>
      </c>
      <c r="O302" s="125">
        <f t="shared" si="17"/>
        <v>-9.5207330732872963E-2</v>
      </c>
      <c r="Q302" s="124">
        <v>17980.833372000001</v>
      </c>
      <c r="R302" s="121">
        <v>16702.078876</v>
      </c>
      <c r="S302" s="121">
        <f t="shared" si="18"/>
        <v>-1278.7544960000014</v>
      </c>
      <c r="T302" s="125">
        <f t="shared" si="19"/>
        <v>-7.1117643411973075E-2</v>
      </c>
    </row>
    <row r="303" spans="1:20" s="114" customFormat="1" ht="13" x14ac:dyDescent="0.3">
      <c r="A303" s="114">
        <v>297</v>
      </c>
      <c r="B303" s="123" t="s">
        <v>40</v>
      </c>
      <c r="C303" s="116">
        <v>28.980000000000004</v>
      </c>
      <c r="D303" s="117">
        <v>13486.594639999998</v>
      </c>
      <c r="E303" s="118">
        <v>0.63823068938974381</v>
      </c>
      <c r="F303" s="119">
        <v>1</v>
      </c>
      <c r="G303" s="118">
        <v>0.18108870093255258</v>
      </c>
      <c r="H303" s="116">
        <v>32.199999999999996</v>
      </c>
      <c r="I303" s="114">
        <v>0</v>
      </c>
      <c r="J303" s="119">
        <v>1</v>
      </c>
      <c r="K303" s="114" t="s">
        <v>34</v>
      </c>
      <c r="L303" s="124">
        <v>472057.46092479996</v>
      </c>
      <c r="M303" s="121">
        <v>477639.29513640003</v>
      </c>
      <c r="N303" s="121">
        <f t="shared" si="16"/>
        <v>5581.8342116000713</v>
      </c>
      <c r="O303" s="125">
        <f t="shared" si="17"/>
        <v>1.1824480436480746E-2</v>
      </c>
      <c r="Q303" s="124">
        <v>1243473.774258133</v>
      </c>
      <c r="R303" s="121">
        <v>1249055.608469733</v>
      </c>
      <c r="S303" s="121">
        <f t="shared" si="18"/>
        <v>5581.8342116000131</v>
      </c>
      <c r="T303" s="125">
        <f t="shared" si="19"/>
        <v>4.4889038491625465E-3</v>
      </c>
    </row>
    <row r="304" spans="1:20" s="114" customFormat="1" ht="13" x14ac:dyDescent="0.3">
      <c r="A304" s="114">
        <v>298</v>
      </c>
      <c r="B304" s="123" t="s">
        <v>40</v>
      </c>
      <c r="C304" s="116">
        <v>85.59980666666668</v>
      </c>
      <c r="D304" s="117">
        <v>38818.405119166666</v>
      </c>
      <c r="E304" s="118">
        <v>0.56654760319000053</v>
      </c>
      <c r="F304" s="119">
        <v>1</v>
      </c>
      <c r="G304" s="118">
        <v>7.0397128131659548E-2</v>
      </c>
      <c r="H304" s="116">
        <v>40</v>
      </c>
      <c r="I304" s="114">
        <v>0</v>
      </c>
      <c r="J304" s="119">
        <v>1</v>
      </c>
      <c r="K304" s="114" t="s">
        <v>34</v>
      </c>
      <c r="L304" s="124">
        <v>1395624.5260250084</v>
      </c>
      <c r="M304" s="121">
        <v>1356074.0745074416</v>
      </c>
      <c r="N304" s="121">
        <f t="shared" si="16"/>
        <v>-39550.451517566806</v>
      </c>
      <c r="O304" s="125">
        <f t="shared" si="17"/>
        <v>-2.8338891141597846E-2</v>
      </c>
      <c r="Q304" s="124">
        <v>3688185.0051916749</v>
      </c>
      <c r="R304" s="121">
        <v>3648634.5536741083</v>
      </c>
      <c r="S304" s="121">
        <f t="shared" si="18"/>
        <v>-39550.451517566573</v>
      </c>
      <c r="T304" s="125">
        <f t="shared" si="19"/>
        <v>-1.0723554122662873E-2</v>
      </c>
    </row>
    <row r="305" spans="1:20" s="114" customFormat="1" ht="13" x14ac:dyDescent="0.3">
      <c r="A305" s="114">
        <v>299</v>
      </c>
      <c r="B305" s="123" t="s">
        <v>40</v>
      </c>
      <c r="C305" s="116">
        <v>56.691052833333337</v>
      </c>
      <c r="D305" s="117">
        <v>28753.107977500007</v>
      </c>
      <c r="E305" s="118">
        <v>0.56954616192635954</v>
      </c>
      <c r="F305" s="119">
        <v>1</v>
      </c>
      <c r="G305" s="118">
        <v>5.3231806711829477E-2</v>
      </c>
      <c r="H305" s="116">
        <v>38.266666666666659</v>
      </c>
      <c r="I305" s="114">
        <v>0</v>
      </c>
      <c r="J305" s="119">
        <v>1</v>
      </c>
      <c r="K305" s="114" t="s">
        <v>34</v>
      </c>
      <c r="L305" s="124">
        <v>1015436.799766925</v>
      </c>
      <c r="M305" s="121">
        <v>994455.81263085839</v>
      </c>
      <c r="N305" s="121">
        <f t="shared" si="16"/>
        <v>-20980.987136066658</v>
      </c>
      <c r="O305" s="125">
        <f t="shared" si="17"/>
        <v>-2.0662031493129323E-2</v>
      </c>
      <c r="Q305" s="124">
        <v>2696198.2947669248</v>
      </c>
      <c r="R305" s="121">
        <v>2675217.3076308584</v>
      </c>
      <c r="S305" s="121">
        <f t="shared" si="18"/>
        <v>-20980.987136066426</v>
      </c>
      <c r="T305" s="125">
        <f t="shared" si="19"/>
        <v>-7.7816929032217732E-3</v>
      </c>
    </row>
    <row r="306" spans="1:20" s="114" customFormat="1" ht="13" x14ac:dyDescent="0.3">
      <c r="A306" s="114">
        <v>300</v>
      </c>
      <c r="B306" s="123" t="s">
        <v>43</v>
      </c>
      <c r="C306" s="116">
        <v>12.952799999999998</v>
      </c>
      <c r="D306" s="117">
        <v>6250.2034150833324</v>
      </c>
      <c r="E306" s="118">
        <v>0.66317841523055643</v>
      </c>
      <c r="F306" s="119">
        <v>1</v>
      </c>
      <c r="G306" s="118">
        <v>4.6331901141038356E-2</v>
      </c>
      <c r="H306" s="116">
        <v>14.389999999999995</v>
      </c>
      <c r="I306" s="114">
        <v>0</v>
      </c>
      <c r="J306" s="119">
        <v>1</v>
      </c>
      <c r="K306" s="114" t="s">
        <v>34</v>
      </c>
      <c r="L306" s="124">
        <v>247110.29640755584</v>
      </c>
      <c r="M306" s="121">
        <v>245300.54358085917</v>
      </c>
      <c r="N306" s="121">
        <f t="shared" si="16"/>
        <v>-1809.7528266966692</v>
      </c>
      <c r="O306" s="125">
        <f t="shared" si="17"/>
        <v>-7.3236641815680034E-3</v>
      </c>
      <c r="Q306" s="124">
        <v>610488.02140755579</v>
      </c>
      <c r="R306" s="121">
        <v>608678.26858085906</v>
      </c>
      <c r="S306" s="121">
        <f t="shared" si="18"/>
        <v>-1809.7528266967274</v>
      </c>
      <c r="T306" s="125">
        <f t="shared" si="19"/>
        <v>-2.9644362595749514E-3</v>
      </c>
    </row>
    <row r="307" spans="1:20" s="114" customFormat="1" ht="13" x14ac:dyDescent="0.3">
      <c r="A307" s="114">
        <v>301</v>
      </c>
      <c r="B307" s="123" t="s">
        <v>43</v>
      </c>
      <c r="C307" s="116">
        <v>12.1302</v>
      </c>
      <c r="D307" s="117">
        <v>2977.5505514166666</v>
      </c>
      <c r="E307" s="118">
        <v>0.71692610598130058</v>
      </c>
      <c r="F307" s="119">
        <v>1</v>
      </c>
      <c r="G307" s="118">
        <v>0.12580633608178338</v>
      </c>
      <c r="H307" s="116">
        <v>13.479999999999999</v>
      </c>
      <c r="I307" s="114">
        <v>0</v>
      </c>
      <c r="J307" s="119">
        <v>1</v>
      </c>
      <c r="K307" s="114" t="s">
        <v>34</v>
      </c>
      <c r="L307" s="124">
        <v>155633.0127804325</v>
      </c>
      <c r="M307" s="121">
        <v>154611.90898438919</v>
      </c>
      <c r="N307" s="121">
        <f t="shared" si="16"/>
        <v>-1021.1037960433168</v>
      </c>
      <c r="O307" s="125">
        <f t="shared" si="17"/>
        <v>-6.5609717231644993E-3</v>
      </c>
      <c r="Q307" s="124">
        <v>323848.49361376581</v>
      </c>
      <c r="R307" s="121">
        <v>322827.38981772249</v>
      </c>
      <c r="S307" s="121">
        <f t="shared" si="18"/>
        <v>-1021.1037960433168</v>
      </c>
      <c r="T307" s="125">
        <f t="shared" si="19"/>
        <v>-3.1530293213626139E-3</v>
      </c>
    </row>
    <row r="308" spans="1:20" s="114" customFormat="1" ht="13" x14ac:dyDescent="0.3">
      <c r="A308" s="114">
        <v>302</v>
      </c>
      <c r="B308" s="123" t="s">
        <v>43</v>
      </c>
      <c r="C308" s="116">
        <v>8.8650616666666675</v>
      </c>
      <c r="D308" s="117">
        <v>2882.5964585833335</v>
      </c>
      <c r="E308" s="118">
        <v>0.42627440641110004</v>
      </c>
      <c r="F308" s="119">
        <v>1</v>
      </c>
      <c r="G308" s="118">
        <v>0.54840454320392817</v>
      </c>
      <c r="H308" s="116">
        <v>8.620000000000001</v>
      </c>
      <c r="I308" s="114">
        <v>0</v>
      </c>
      <c r="J308" s="119">
        <v>1</v>
      </c>
      <c r="K308" s="114" t="s">
        <v>34</v>
      </c>
      <c r="L308" s="124">
        <v>128222.01314260084</v>
      </c>
      <c r="M308" s="121">
        <v>132030.52282471082</v>
      </c>
      <c r="N308" s="121">
        <f t="shared" si="16"/>
        <v>3808.5096821099723</v>
      </c>
      <c r="O308" s="125">
        <f t="shared" si="17"/>
        <v>2.9702463631376432E-2</v>
      </c>
      <c r="Q308" s="124">
        <v>288024.47230926756</v>
      </c>
      <c r="R308" s="121">
        <v>291832.98199137754</v>
      </c>
      <c r="S308" s="121">
        <f t="shared" si="18"/>
        <v>3808.5096821099869</v>
      </c>
      <c r="T308" s="125">
        <f t="shared" si="19"/>
        <v>1.3222868361062677E-2</v>
      </c>
    </row>
    <row r="309" spans="1:20" s="114" customFormat="1" ht="13" x14ac:dyDescent="0.3">
      <c r="A309" s="114">
        <v>303</v>
      </c>
      <c r="B309" s="123" t="s">
        <v>43</v>
      </c>
      <c r="C309" s="116">
        <v>5.8500000000000005</v>
      </c>
      <c r="D309" s="117">
        <v>2704.8967085833333</v>
      </c>
      <c r="E309" s="118">
        <v>0.41304928950447417</v>
      </c>
      <c r="F309" s="119">
        <v>1</v>
      </c>
      <c r="G309" s="118">
        <v>0.15210017804669507</v>
      </c>
      <c r="H309" s="116">
        <v>6.5</v>
      </c>
      <c r="I309" s="114">
        <v>0</v>
      </c>
      <c r="J309" s="119">
        <v>1</v>
      </c>
      <c r="K309" s="114" t="s">
        <v>34</v>
      </c>
      <c r="L309" s="124">
        <v>118335.0361147675</v>
      </c>
      <c r="M309" s="121">
        <v>118254.98373521083</v>
      </c>
      <c r="N309" s="121">
        <f t="shared" si="16"/>
        <v>-80.052379556669621</v>
      </c>
      <c r="O309" s="125">
        <f t="shared" si="17"/>
        <v>-6.7648924769018234E-4</v>
      </c>
      <c r="Q309" s="124">
        <v>273329.16778143414</v>
      </c>
      <c r="R309" s="121">
        <v>273249.11540187744</v>
      </c>
      <c r="S309" s="121">
        <f t="shared" si="18"/>
        <v>-80.052379556698725</v>
      </c>
      <c r="T309" s="125">
        <f t="shared" si="19"/>
        <v>-2.9287902277854252E-4</v>
      </c>
    </row>
    <row r="310" spans="1:20" s="114" customFormat="1" ht="13" x14ac:dyDescent="0.3">
      <c r="A310" s="114">
        <v>304</v>
      </c>
      <c r="B310" s="123" t="s">
        <v>43</v>
      </c>
      <c r="C310" s="116">
        <v>0.68630893333333332</v>
      </c>
      <c r="D310" s="117">
        <v>9.7108783916666663</v>
      </c>
      <c r="E310" s="118">
        <v>1.6336904904285982E-2</v>
      </c>
      <c r="F310" s="119">
        <v>8.2600000000000017E-3</v>
      </c>
      <c r="G310" s="118">
        <v>0.97444889204400587</v>
      </c>
      <c r="H310" s="116">
        <v>9.9999999999999992E-2</v>
      </c>
      <c r="I310" s="114">
        <v>12</v>
      </c>
      <c r="J310" s="119">
        <v>1</v>
      </c>
      <c r="K310" s="114" t="s">
        <v>34</v>
      </c>
      <c r="L310" s="124">
        <v>3564.2919770374169</v>
      </c>
      <c r="M310" s="121">
        <v>3165.171964396417</v>
      </c>
      <c r="N310" s="121">
        <f t="shared" si="16"/>
        <v>-399.1200126409999</v>
      </c>
      <c r="O310" s="125">
        <f t="shared" si="17"/>
        <v>-0.11197736190309025</v>
      </c>
      <c r="Q310" s="124">
        <v>4064.1378103707502</v>
      </c>
      <c r="R310" s="121">
        <v>3665.0177977297503</v>
      </c>
      <c r="S310" s="121">
        <f t="shared" si="18"/>
        <v>-399.1200126409999</v>
      </c>
      <c r="T310" s="125">
        <f t="shared" si="19"/>
        <v>-9.8205334381756673E-2</v>
      </c>
    </row>
    <row r="311" spans="1:20" s="114" customFormat="1" ht="13" x14ac:dyDescent="0.3">
      <c r="A311" s="114">
        <v>305</v>
      </c>
      <c r="B311" s="123" t="s">
        <v>43</v>
      </c>
      <c r="C311" s="116">
        <v>0.27</v>
      </c>
      <c r="D311" s="117">
        <v>1.4858833333333335E-3</v>
      </c>
      <c r="E311" s="118">
        <v>4.4205620151602476E-5</v>
      </c>
      <c r="F311" s="119">
        <v>2.6699999999999992E-3</v>
      </c>
      <c r="G311" s="118">
        <v>1</v>
      </c>
      <c r="H311" s="116">
        <v>0.29999999999999993</v>
      </c>
      <c r="I311" s="114">
        <v>112</v>
      </c>
      <c r="J311" s="119">
        <v>1</v>
      </c>
      <c r="K311" s="114" t="s">
        <v>34</v>
      </c>
      <c r="L311" s="124">
        <v>1279.4002653784999</v>
      </c>
      <c r="M311" s="121">
        <v>1106.3428062338335</v>
      </c>
      <c r="N311" s="121">
        <f t="shared" si="16"/>
        <v>-173.05745914466638</v>
      </c>
      <c r="O311" s="125">
        <f t="shared" si="17"/>
        <v>-0.13526451715520693</v>
      </c>
      <c r="Q311" s="124">
        <v>1279.4469320451665</v>
      </c>
      <c r="R311" s="121">
        <v>1106.3894729005001</v>
      </c>
      <c r="S311" s="121">
        <f t="shared" si="18"/>
        <v>-173.05745914466638</v>
      </c>
      <c r="T311" s="125">
        <f t="shared" si="19"/>
        <v>-0.13525958350459916</v>
      </c>
    </row>
    <row r="312" spans="1:20" s="114" customFormat="1" ht="13" x14ac:dyDescent="0.3">
      <c r="A312" s="114">
        <v>306</v>
      </c>
      <c r="B312" s="123" t="s">
        <v>43</v>
      </c>
      <c r="C312" s="116">
        <v>35.089596333333326</v>
      </c>
      <c r="D312" s="117">
        <v>15576.455075</v>
      </c>
      <c r="E312" s="118">
        <v>0.50674203161676001</v>
      </c>
      <c r="F312" s="119">
        <v>0.59806000000000015</v>
      </c>
      <c r="G312" s="118">
        <v>9.3162278934928122E-2</v>
      </c>
      <c r="H312" s="116">
        <v>23.420000000000005</v>
      </c>
      <c r="I312" s="114">
        <v>0</v>
      </c>
      <c r="J312" s="119">
        <v>2</v>
      </c>
      <c r="K312" s="114" t="s">
        <v>34</v>
      </c>
      <c r="L312" s="124">
        <v>585854.79072591674</v>
      </c>
      <c r="M312" s="121">
        <v>566019.05635924998</v>
      </c>
      <c r="N312" s="121">
        <f t="shared" si="16"/>
        <v>-19835.734366666758</v>
      </c>
      <c r="O312" s="125">
        <f t="shared" si="17"/>
        <v>-3.3857765918562925E-2</v>
      </c>
      <c r="Q312" s="124">
        <v>1509299.8782259165</v>
      </c>
      <c r="R312" s="121">
        <v>1489464.14385925</v>
      </c>
      <c r="S312" s="121">
        <f t="shared" si="18"/>
        <v>-19835.734366666526</v>
      </c>
      <c r="T312" s="125">
        <f t="shared" si="19"/>
        <v>-1.3142341460983973E-2</v>
      </c>
    </row>
    <row r="313" spans="1:20" s="114" customFormat="1" ht="13" x14ac:dyDescent="0.3">
      <c r="A313" s="114">
        <v>307</v>
      </c>
      <c r="B313" s="123" t="s">
        <v>43</v>
      </c>
      <c r="C313" s="116">
        <v>30.435028666666664</v>
      </c>
      <c r="D313" s="117">
        <v>14786.977677499999</v>
      </c>
      <c r="E313" s="118">
        <v>0.61227381458558983</v>
      </c>
      <c r="F313" s="119">
        <v>1</v>
      </c>
      <c r="G313" s="118">
        <v>1.9354121813705549E-2</v>
      </c>
      <c r="H313" s="116">
        <v>33.5</v>
      </c>
      <c r="I313" s="114">
        <v>0</v>
      </c>
      <c r="J313" s="119">
        <v>1</v>
      </c>
      <c r="K313" s="114" t="s">
        <v>34</v>
      </c>
      <c r="L313" s="124">
        <v>546542.4517324249</v>
      </c>
      <c r="M313" s="121">
        <v>538178.17640519154</v>
      </c>
      <c r="N313" s="121">
        <f t="shared" si="16"/>
        <v>-8364.2753272333648</v>
      </c>
      <c r="O313" s="125">
        <f t="shared" si="17"/>
        <v>-1.5303981055305707E-2</v>
      </c>
      <c r="Q313" s="124">
        <v>1423946.6117324252</v>
      </c>
      <c r="R313" s="121">
        <v>1415582.3364051916</v>
      </c>
      <c r="S313" s="121">
        <f t="shared" si="18"/>
        <v>-8364.2753272335976</v>
      </c>
      <c r="T313" s="125">
        <f t="shared" si="19"/>
        <v>-5.8740090803385643E-3</v>
      </c>
    </row>
    <row r="314" spans="1:20" s="114" customFormat="1" ht="13" x14ac:dyDescent="0.3">
      <c r="A314" s="114">
        <v>308</v>
      </c>
      <c r="B314" s="123" t="s">
        <v>43</v>
      </c>
      <c r="C314" s="116">
        <v>8.980500000000001</v>
      </c>
      <c r="D314" s="117">
        <v>2742.8564777500001</v>
      </c>
      <c r="E314" s="118">
        <v>0.5348876624382628</v>
      </c>
      <c r="F314" s="119">
        <v>1</v>
      </c>
      <c r="G314" s="118">
        <v>0.19855277760566392</v>
      </c>
      <c r="H314" s="116">
        <v>6</v>
      </c>
      <c r="I314" s="114">
        <v>0</v>
      </c>
      <c r="J314" s="119">
        <v>1</v>
      </c>
      <c r="K314" s="114" t="s">
        <v>34</v>
      </c>
      <c r="L314" s="124">
        <v>132115.40064194248</v>
      </c>
      <c r="M314" s="121">
        <v>132981.97391415251</v>
      </c>
      <c r="N314" s="121">
        <f t="shared" si="16"/>
        <v>866.57327221002197</v>
      </c>
      <c r="O314" s="125">
        <f t="shared" si="17"/>
        <v>6.5592146562731025E-3</v>
      </c>
      <c r="Q314" s="124">
        <v>283315.66647527576</v>
      </c>
      <c r="R314" s="121">
        <v>284182.23974748584</v>
      </c>
      <c r="S314" s="121">
        <f t="shared" si="18"/>
        <v>866.57327221008018</v>
      </c>
      <c r="T314" s="125">
        <f t="shared" si="19"/>
        <v>3.0586846219663741E-3</v>
      </c>
    </row>
    <row r="315" spans="1:20" s="114" customFormat="1" ht="13" x14ac:dyDescent="0.3">
      <c r="A315" s="114">
        <v>309</v>
      </c>
      <c r="B315" s="123" t="s">
        <v>43</v>
      </c>
      <c r="C315" s="116">
        <v>23.641957333333334</v>
      </c>
      <c r="D315" s="117">
        <v>12875.187315833333</v>
      </c>
      <c r="E315" s="118">
        <v>0.71989863101557605</v>
      </c>
      <c r="F315" s="119">
        <v>1</v>
      </c>
      <c r="G315" s="118">
        <v>5.5733696307858294E-2</v>
      </c>
      <c r="H315" s="116">
        <v>24.400000000000002</v>
      </c>
      <c r="I315" s="114">
        <v>0</v>
      </c>
      <c r="J315" s="119">
        <v>1</v>
      </c>
      <c r="K315" s="114" t="s">
        <v>34</v>
      </c>
      <c r="L315" s="124">
        <v>444325.58483477501</v>
      </c>
      <c r="M315" s="121">
        <v>447880.7718297416</v>
      </c>
      <c r="N315" s="121">
        <f t="shared" si="16"/>
        <v>3555.1869949665852</v>
      </c>
      <c r="O315" s="125">
        <f t="shared" si="17"/>
        <v>8.0013105621379015E-3</v>
      </c>
      <c r="Q315" s="124">
        <v>1187995.7481681085</v>
      </c>
      <c r="R315" s="121">
        <v>1191550.9351630751</v>
      </c>
      <c r="S315" s="121">
        <f t="shared" si="18"/>
        <v>3555.1869949665852</v>
      </c>
      <c r="T315" s="125">
        <f t="shared" si="19"/>
        <v>2.9925923560321574E-3</v>
      </c>
    </row>
    <row r="316" spans="1:20" s="114" customFormat="1" ht="13" x14ac:dyDescent="0.3">
      <c r="A316" s="114">
        <v>310</v>
      </c>
      <c r="B316" s="123" t="s">
        <v>43</v>
      </c>
      <c r="C316" s="116">
        <v>54.548999999999985</v>
      </c>
      <c r="D316" s="117">
        <v>23029.537653333333</v>
      </c>
      <c r="E316" s="118">
        <v>0.67430686577438148</v>
      </c>
      <c r="F316" s="119">
        <v>1</v>
      </c>
      <c r="G316" s="118">
        <v>0.11570807882622569</v>
      </c>
      <c r="H316" s="116">
        <v>60.610000000000007</v>
      </c>
      <c r="I316" s="114">
        <v>0</v>
      </c>
      <c r="J316" s="119">
        <v>1</v>
      </c>
      <c r="K316" s="114" t="s">
        <v>34</v>
      </c>
      <c r="L316" s="124">
        <v>770920.74013873329</v>
      </c>
      <c r="M316" s="121">
        <v>783245.1302328665</v>
      </c>
      <c r="N316" s="121">
        <f t="shared" si="16"/>
        <v>12324.39009413321</v>
      </c>
      <c r="O316" s="125">
        <f t="shared" si="17"/>
        <v>1.5986585199297323E-2</v>
      </c>
      <c r="Q316" s="124">
        <v>2045237.0384720666</v>
      </c>
      <c r="R316" s="121">
        <v>2057561.4285661997</v>
      </c>
      <c r="S316" s="121">
        <f t="shared" si="18"/>
        <v>12324.390094133094</v>
      </c>
      <c r="T316" s="125">
        <f t="shared" si="19"/>
        <v>6.0258981537613188E-3</v>
      </c>
    </row>
    <row r="317" spans="1:20" s="114" customFormat="1" ht="13" x14ac:dyDescent="0.3">
      <c r="A317" s="114">
        <v>311</v>
      </c>
      <c r="B317" s="123" t="s">
        <v>43</v>
      </c>
      <c r="C317" s="116">
        <v>34.566622666666667</v>
      </c>
      <c r="D317" s="117">
        <v>20140.283108333337</v>
      </c>
      <c r="E317" s="118">
        <v>0.70185193318101857</v>
      </c>
      <c r="F317" s="119">
        <v>1</v>
      </c>
      <c r="G317" s="118">
        <v>5.780306850898731E-2</v>
      </c>
      <c r="H317" s="116">
        <v>33.300000000000004</v>
      </c>
      <c r="I317" s="114">
        <v>0</v>
      </c>
      <c r="J317" s="119">
        <v>1</v>
      </c>
      <c r="K317" s="114" t="s">
        <v>34</v>
      </c>
      <c r="L317" s="124">
        <v>660356.44159591675</v>
      </c>
      <c r="M317" s="121">
        <v>667030.48315091652</v>
      </c>
      <c r="N317" s="121">
        <f t="shared" si="16"/>
        <v>6674.0415549997706</v>
      </c>
      <c r="O317" s="125">
        <f t="shared" si="17"/>
        <v>1.0106725905285753E-2</v>
      </c>
      <c r="Q317" s="124">
        <v>1812009.2182625835</v>
      </c>
      <c r="R317" s="121">
        <v>1818683.259817583</v>
      </c>
      <c r="S317" s="121">
        <f t="shared" si="18"/>
        <v>6674.0415549995378</v>
      </c>
      <c r="T317" s="125">
        <f t="shared" si="19"/>
        <v>3.6832271534461827E-3</v>
      </c>
    </row>
    <row r="318" spans="1:20" s="114" customFormat="1" ht="13" x14ac:dyDescent="0.3">
      <c r="A318" s="114">
        <v>312</v>
      </c>
      <c r="B318" s="123" t="s">
        <v>43</v>
      </c>
      <c r="C318" s="116">
        <v>15.479999999999999</v>
      </c>
      <c r="D318" s="117">
        <v>5332.3811135000005</v>
      </c>
      <c r="E318" s="118">
        <v>0.57479092940698162</v>
      </c>
      <c r="F318" s="119">
        <v>1</v>
      </c>
      <c r="G318" s="118">
        <v>0.20301798481380318</v>
      </c>
      <c r="H318" s="116">
        <v>17.199999999999996</v>
      </c>
      <c r="I318" s="114">
        <v>0</v>
      </c>
      <c r="J318" s="119">
        <v>1</v>
      </c>
      <c r="K318" s="114" t="s">
        <v>34</v>
      </c>
      <c r="L318" s="124">
        <v>229420.00610661169</v>
      </c>
      <c r="M318" s="121">
        <v>228711.02235455168</v>
      </c>
      <c r="N318" s="121">
        <f t="shared" si="16"/>
        <v>-708.98375206001219</v>
      </c>
      <c r="O318" s="125">
        <f t="shared" si="17"/>
        <v>-3.090330978940637E-3</v>
      </c>
      <c r="Q318" s="124">
        <v>526753.09360661171</v>
      </c>
      <c r="R318" s="121">
        <v>526044.10985455173</v>
      </c>
      <c r="S318" s="121">
        <f t="shared" si="18"/>
        <v>-708.98375205998309</v>
      </c>
      <c r="T318" s="125">
        <f t="shared" si="19"/>
        <v>-1.3459508081967988E-3</v>
      </c>
    </row>
    <row r="319" spans="1:20" s="114" customFormat="1" ht="13" x14ac:dyDescent="0.3">
      <c r="A319" s="114">
        <v>313</v>
      </c>
      <c r="B319" s="123" t="s">
        <v>43</v>
      </c>
      <c r="C319" s="116">
        <v>34.023277</v>
      </c>
      <c r="D319" s="117">
        <v>15173.994706666666</v>
      </c>
      <c r="E319" s="118">
        <v>0.56119680365661717</v>
      </c>
      <c r="F319" s="119">
        <v>1</v>
      </c>
      <c r="G319" s="118">
        <v>0.20921913544907389</v>
      </c>
      <c r="H319" s="116">
        <v>37.5</v>
      </c>
      <c r="I319" s="114">
        <v>0</v>
      </c>
      <c r="J319" s="119">
        <v>1</v>
      </c>
      <c r="K319" s="114" t="s">
        <v>34</v>
      </c>
      <c r="L319" s="124">
        <v>531594.85008546675</v>
      </c>
      <c r="M319" s="121">
        <v>537133.33210273331</v>
      </c>
      <c r="N319" s="121">
        <f t="shared" si="16"/>
        <v>5538.4820172665641</v>
      </c>
      <c r="O319" s="125">
        <f t="shared" si="17"/>
        <v>1.0418614883827634E-2</v>
      </c>
      <c r="Q319" s="124">
        <v>1398832.2259188001</v>
      </c>
      <c r="R319" s="121">
        <v>1404370.7079360667</v>
      </c>
      <c r="S319" s="121">
        <f t="shared" si="18"/>
        <v>5538.4820172665641</v>
      </c>
      <c r="T319" s="125">
        <f t="shared" si="19"/>
        <v>3.9593611833103875E-3</v>
      </c>
    </row>
    <row r="320" spans="1:20" s="114" customFormat="1" ht="13" x14ac:dyDescent="0.3">
      <c r="A320" s="114">
        <v>314</v>
      </c>
      <c r="B320" s="123" t="s">
        <v>43</v>
      </c>
      <c r="C320" s="116">
        <v>21.509999999999994</v>
      </c>
      <c r="D320" s="117">
        <v>7591.5592900833335</v>
      </c>
      <c r="E320" s="118">
        <v>0.67462329104661878</v>
      </c>
      <c r="F320" s="119">
        <v>1</v>
      </c>
      <c r="G320" s="118">
        <v>0.1039128093400522</v>
      </c>
      <c r="H320" s="116">
        <v>23.900000000000002</v>
      </c>
      <c r="I320" s="114">
        <v>0</v>
      </c>
      <c r="J320" s="119">
        <v>1</v>
      </c>
      <c r="K320" s="114" t="s">
        <v>34</v>
      </c>
      <c r="L320" s="124">
        <v>295977.71668847249</v>
      </c>
      <c r="M320" s="121">
        <v>300434.04224677588</v>
      </c>
      <c r="N320" s="121">
        <f t="shared" si="16"/>
        <v>4456.3255583033897</v>
      </c>
      <c r="O320" s="125">
        <f t="shared" si="17"/>
        <v>1.5056287372450534E-2</v>
      </c>
      <c r="Q320" s="124">
        <v>723373.69002180581</v>
      </c>
      <c r="R320" s="121">
        <v>727830.0155801092</v>
      </c>
      <c r="S320" s="121">
        <f t="shared" si="18"/>
        <v>4456.3255583033897</v>
      </c>
      <c r="T320" s="125">
        <f t="shared" si="19"/>
        <v>6.1604750349284277E-3</v>
      </c>
    </row>
    <row r="321" spans="1:20" s="114" customFormat="1" ht="13" x14ac:dyDescent="0.3">
      <c r="A321" s="114">
        <v>315</v>
      </c>
      <c r="B321" s="123" t="s">
        <v>43</v>
      </c>
      <c r="C321" s="116">
        <v>19.53</v>
      </c>
      <c r="D321" s="117">
        <v>7844.5647236666664</v>
      </c>
      <c r="E321" s="118">
        <v>0.63246568596328268</v>
      </c>
      <c r="F321" s="119">
        <v>1</v>
      </c>
      <c r="G321" s="118">
        <v>7.3002235278474714E-2</v>
      </c>
      <c r="H321" s="116">
        <v>21.699999999999992</v>
      </c>
      <c r="I321" s="114">
        <v>0</v>
      </c>
      <c r="J321" s="119">
        <v>1</v>
      </c>
      <c r="K321" s="114" t="s">
        <v>34</v>
      </c>
      <c r="L321" s="124">
        <v>323124.96120132337</v>
      </c>
      <c r="M321" s="121">
        <v>317528.92566906998</v>
      </c>
      <c r="N321" s="121">
        <f t="shared" si="16"/>
        <v>-5596.0355322533869</v>
      </c>
      <c r="O321" s="125">
        <f t="shared" si="17"/>
        <v>-1.7318487285687505E-2</v>
      </c>
      <c r="Q321" s="124">
        <v>789058.17036799004</v>
      </c>
      <c r="R321" s="121">
        <v>783462.13483573659</v>
      </c>
      <c r="S321" s="121">
        <f t="shared" si="18"/>
        <v>-5596.0355322534451</v>
      </c>
      <c r="T321" s="125">
        <f t="shared" si="19"/>
        <v>-7.0920443414756651E-3</v>
      </c>
    </row>
    <row r="322" spans="1:20" s="114" customFormat="1" ht="13" x14ac:dyDescent="0.3">
      <c r="A322" s="114">
        <v>316</v>
      </c>
      <c r="B322" s="123" t="s">
        <v>43</v>
      </c>
      <c r="C322" s="116">
        <v>13.814999999999998</v>
      </c>
      <c r="D322" s="117">
        <v>6428.5358320000005</v>
      </c>
      <c r="E322" s="118">
        <v>0.69365256871240788</v>
      </c>
      <c r="F322" s="119">
        <v>1</v>
      </c>
      <c r="G322" s="118">
        <v>9.2721416887300068E-2</v>
      </c>
      <c r="H322" s="116">
        <v>15.349999999999996</v>
      </c>
      <c r="I322" s="114">
        <v>0</v>
      </c>
      <c r="J322" s="119">
        <v>1</v>
      </c>
      <c r="K322" s="114" t="s">
        <v>34</v>
      </c>
      <c r="L322" s="124">
        <v>240512.09922524003</v>
      </c>
      <c r="M322" s="121">
        <v>244229.33349731995</v>
      </c>
      <c r="N322" s="121">
        <f t="shared" si="16"/>
        <v>3717.2342720799206</v>
      </c>
      <c r="O322" s="125">
        <f t="shared" si="17"/>
        <v>1.5455498014670454E-2</v>
      </c>
      <c r="Q322" s="124">
        <v>606001.10755857336</v>
      </c>
      <c r="R322" s="121">
        <v>609718.34183065337</v>
      </c>
      <c r="S322" s="121">
        <f t="shared" si="18"/>
        <v>3717.2342720800079</v>
      </c>
      <c r="T322" s="125">
        <f t="shared" si="19"/>
        <v>6.1340387430244368E-3</v>
      </c>
    </row>
    <row r="323" spans="1:20" s="114" customFormat="1" ht="13" x14ac:dyDescent="0.3">
      <c r="A323" s="114">
        <v>317</v>
      </c>
      <c r="B323" s="123" t="s">
        <v>43</v>
      </c>
      <c r="C323" s="116">
        <v>50.13</v>
      </c>
      <c r="D323" s="117">
        <v>21723.157994166668</v>
      </c>
      <c r="E323" s="118">
        <v>0.70639398202121428</v>
      </c>
      <c r="F323" s="119">
        <v>0.98236000000000001</v>
      </c>
      <c r="G323" s="118">
        <v>4.8933127902839435E-2</v>
      </c>
      <c r="H323" s="116">
        <v>55.70000000000001</v>
      </c>
      <c r="I323" s="114">
        <v>1</v>
      </c>
      <c r="J323" s="119">
        <v>1</v>
      </c>
      <c r="K323" s="114" t="s">
        <v>35</v>
      </c>
      <c r="L323" s="124">
        <v>773485.58713059162</v>
      </c>
      <c r="M323" s="121">
        <v>768039.20515135827</v>
      </c>
      <c r="N323" s="121">
        <f t="shared" si="16"/>
        <v>-5446.3819792333525</v>
      </c>
      <c r="O323" s="125">
        <f t="shared" si="17"/>
        <v>-7.0413490178115124E-3</v>
      </c>
      <c r="Q323" s="124">
        <v>2034331.5096305916</v>
      </c>
      <c r="R323" s="121">
        <v>2028885.127651358</v>
      </c>
      <c r="S323" s="121">
        <f t="shared" si="18"/>
        <v>-5446.3819792335853</v>
      </c>
      <c r="T323" s="125">
        <f t="shared" si="19"/>
        <v>-2.6772342430180312E-3</v>
      </c>
    </row>
    <row r="324" spans="1:20" s="114" customFormat="1" ht="13" x14ac:dyDescent="0.3">
      <c r="A324" s="114">
        <v>318</v>
      </c>
      <c r="B324" s="123" t="s">
        <v>43</v>
      </c>
      <c r="C324" s="116">
        <v>9.172444333333333</v>
      </c>
      <c r="D324" s="117">
        <v>2425.7549981000002</v>
      </c>
      <c r="E324" s="118">
        <v>0.35316995087134023</v>
      </c>
      <c r="F324" s="119">
        <v>0.64912000000000003</v>
      </c>
      <c r="G324" s="118">
        <v>0.26048965403223323</v>
      </c>
      <c r="H324" s="116">
        <v>7.4000000000000012</v>
      </c>
      <c r="I324" s="114">
        <v>4</v>
      </c>
      <c r="J324" s="119">
        <v>1</v>
      </c>
      <c r="K324" s="114" t="s">
        <v>35</v>
      </c>
      <c r="L324" s="124">
        <v>138190.46166640034</v>
      </c>
      <c r="M324" s="121">
        <v>129923.6482826977</v>
      </c>
      <c r="N324" s="121">
        <f t="shared" si="16"/>
        <v>-8266.8133837026398</v>
      </c>
      <c r="O324" s="125">
        <f t="shared" si="17"/>
        <v>-5.9821881221145345E-2</v>
      </c>
      <c r="Q324" s="124">
        <v>289691.75999973365</v>
      </c>
      <c r="R324" s="121">
        <v>281424.946616031</v>
      </c>
      <c r="S324" s="121">
        <f t="shared" si="18"/>
        <v>-8266.8133837026544</v>
      </c>
      <c r="T324" s="125">
        <f t="shared" si="19"/>
        <v>-2.8536584484523324E-2</v>
      </c>
    </row>
    <row r="325" spans="1:20" s="114" customFormat="1" ht="13" x14ac:dyDescent="0.3">
      <c r="A325" s="114">
        <v>319</v>
      </c>
      <c r="B325" s="123" t="s">
        <v>43</v>
      </c>
      <c r="C325" s="116">
        <v>13.971088666666667</v>
      </c>
      <c r="D325" s="117">
        <v>6741.5574409166684</v>
      </c>
      <c r="E325" s="118">
        <v>0.62805271318721079</v>
      </c>
      <c r="F325" s="119">
        <v>1</v>
      </c>
      <c r="G325" s="118">
        <v>2.6857566849862624E-2</v>
      </c>
      <c r="H325" s="116">
        <v>15.300000000000002</v>
      </c>
      <c r="I325" s="114">
        <v>0</v>
      </c>
      <c r="J325" s="119">
        <v>1</v>
      </c>
      <c r="K325" s="114" t="s">
        <v>34</v>
      </c>
      <c r="L325" s="124">
        <v>268981.17115769751</v>
      </c>
      <c r="M325" s="121">
        <v>265386.52397370082</v>
      </c>
      <c r="N325" s="121">
        <f t="shared" si="16"/>
        <v>-3594.6471839966835</v>
      </c>
      <c r="O325" s="125">
        <f t="shared" si="17"/>
        <v>-1.33639361020152E-2</v>
      </c>
      <c r="Q325" s="124">
        <v>669646.66949103074</v>
      </c>
      <c r="R325" s="121">
        <v>666052.02230703412</v>
      </c>
      <c r="S325" s="121">
        <f t="shared" si="18"/>
        <v>-3594.6471839966252</v>
      </c>
      <c r="T325" s="125">
        <f t="shared" si="19"/>
        <v>-5.3679759009758986E-3</v>
      </c>
    </row>
    <row r="326" spans="1:20" s="114" customFormat="1" ht="13" x14ac:dyDescent="0.3">
      <c r="A326" s="114">
        <v>320</v>
      </c>
      <c r="B326" s="123" t="s">
        <v>43</v>
      </c>
      <c r="C326" s="116">
        <v>5.6208000000000018</v>
      </c>
      <c r="D326" s="117">
        <v>1696.0121049166664</v>
      </c>
      <c r="E326" s="118">
        <v>0.57034427621926787</v>
      </c>
      <c r="F326" s="119">
        <v>1</v>
      </c>
      <c r="G326" s="118">
        <v>9.7478480692325786E-2</v>
      </c>
      <c r="H326" s="116">
        <v>3.9099999999999988</v>
      </c>
      <c r="I326" s="114">
        <v>0</v>
      </c>
      <c r="J326" s="119">
        <v>1</v>
      </c>
      <c r="K326" s="114" t="s">
        <v>34</v>
      </c>
      <c r="L326" s="124">
        <v>91579.705811510838</v>
      </c>
      <c r="M326" s="121">
        <v>91121.689177007487</v>
      </c>
      <c r="N326" s="121">
        <f t="shared" si="16"/>
        <v>-458.01663450335036</v>
      </c>
      <c r="O326" s="125">
        <f t="shared" si="17"/>
        <v>-5.0012896464860816E-3</v>
      </c>
      <c r="Q326" s="124">
        <v>189907.49914484416</v>
      </c>
      <c r="R326" s="121">
        <v>189449.48251034081</v>
      </c>
      <c r="S326" s="121">
        <f t="shared" si="18"/>
        <v>-458.01663450335036</v>
      </c>
      <c r="T326" s="125">
        <f t="shared" si="19"/>
        <v>-2.4117880366273316E-3</v>
      </c>
    </row>
    <row r="327" spans="1:20" s="114" customFormat="1" ht="13" x14ac:dyDescent="0.3">
      <c r="A327" s="114">
        <v>321</v>
      </c>
      <c r="B327" s="123" t="s">
        <v>43</v>
      </c>
      <c r="C327" s="116">
        <v>41.491958333333336</v>
      </c>
      <c r="D327" s="117">
        <v>20119.298425833334</v>
      </c>
      <c r="E327" s="118">
        <v>0.68094447265453428</v>
      </c>
      <c r="F327" s="119">
        <v>1</v>
      </c>
      <c r="G327" s="118">
        <v>0.20298376065607482</v>
      </c>
      <c r="H327" s="116">
        <v>42.600000000000009</v>
      </c>
      <c r="I327" s="114">
        <v>0</v>
      </c>
      <c r="J327" s="119">
        <v>1</v>
      </c>
      <c r="K327" s="114" t="s">
        <v>34</v>
      </c>
      <c r="L327" s="124">
        <v>634081.74363980826</v>
      </c>
      <c r="M327" s="121">
        <v>657503.44556217501</v>
      </c>
      <c r="N327" s="121">
        <f t="shared" si="16"/>
        <v>23421.701922366745</v>
      </c>
      <c r="O327" s="125">
        <f t="shared" si="17"/>
        <v>3.6937984979538381E-2</v>
      </c>
      <c r="Q327" s="124">
        <v>1718644.5769731416</v>
      </c>
      <c r="R327" s="121">
        <v>1742066.2788955083</v>
      </c>
      <c r="S327" s="121">
        <f t="shared" si="18"/>
        <v>23421.701922366628</v>
      </c>
      <c r="T327" s="125">
        <f t="shared" si="19"/>
        <v>1.3628007929141858E-2</v>
      </c>
    </row>
    <row r="328" spans="1:20" s="114" customFormat="1" ht="13" x14ac:dyDescent="0.3">
      <c r="A328" s="114">
        <v>322</v>
      </c>
      <c r="B328" s="123" t="s">
        <v>43</v>
      </c>
      <c r="C328" s="116">
        <v>52.382946666666669</v>
      </c>
      <c r="D328" s="117">
        <v>35208.079974999993</v>
      </c>
      <c r="E328" s="118">
        <v>0.90495805919096983</v>
      </c>
      <c r="F328" s="119">
        <v>1</v>
      </c>
      <c r="G328" s="118">
        <v>4.3258398394607878E-2</v>
      </c>
      <c r="H328" s="116">
        <v>58</v>
      </c>
      <c r="I328" s="114">
        <v>0</v>
      </c>
      <c r="J328" s="119">
        <v>1</v>
      </c>
      <c r="K328" s="114" t="s">
        <v>34</v>
      </c>
      <c r="L328" s="124">
        <v>987483.47514158348</v>
      </c>
      <c r="M328" s="121">
        <v>1039025.7272172499</v>
      </c>
      <c r="N328" s="121">
        <f t="shared" ref="N328:N391" si="20">M328-L328</f>
        <v>51542.252075666445</v>
      </c>
      <c r="O328" s="125">
        <f t="shared" ref="O328:O391" si="21">N328/L328</f>
        <v>5.219555908849656E-2</v>
      </c>
      <c r="Q328" s="124">
        <v>2931623.2051415835</v>
      </c>
      <c r="R328" s="121">
        <v>2983165.4572172496</v>
      </c>
      <c r="S328" s="121">
        <f t="shared" ref="S328:S391" si="22">R328-Q328</f>
        <v>51542.252075666096</v>
      </c>
      <c r="T328" s="125">
        <f t="shared" ref="T328:T391" si="23">S328/Q328</f>
        <v>1.7581472266036607E-2</v>
      </c>
    </row>
    <row r="329" spans="1:20" s="114" customFormat="1" ht="13" x14ac:dyDescent="0.3">
      <c r="A329" s="114">
        <v>323</v>
      </c>
      <c r="B329" s="123" t="s">
        <v>43</v>
      </c>
      <c r="C329" s="116">
        <v>44.396999999999998</v>
      </c>
      <c r="D329" s="117">
        <v>18803.232476666668</v>
      </c>
      <c r="E329" s="118">
        <v>0.60156880334259488</v>
      </c>
      <c r="F329" s="119">
        <v>1</v>
      </c>
      <c r="G329" s="118">
        <v>5.9786768579721095E-2</v>
      </c>
      <c r="H329" s="116">
        <v>49.329999999999991</v>
      </c>
      <c r="I329" s="114">
        <v>0</v>
      </c>
      <c r="J329" s="119">
        <v>1</v>
      </c>
      <c r="K329" s="114" t="s">
        <v>34</v>
      </c>
      <c r="L329" s="124">
        <v>731771.64668536652</v>
      </c>
      <c r="M329" s="121">
        <v>707890.39793843345</v>
      </c>
      <c r="N329" s="121">
        <f t="shared" si="20"/>
        <v>-23881.248746933066</v>
      </c>
      <c r="O329" s="125">
        <f t="shared" si="21"/>
        <v>-3.2634837459343487E-2</v>
      </c>
      <c r="Q329" s="124">
        <v>1848910.8083520334</v>
      </c>
      <c r="R329" s="121">
        <v>1825029.5596051002</v>
      </c>
      <c r="S329" s="121">
        <f t="shared" si="22"/>
        <v>-23881.248746933183</v>
      </c>
      <c r="T329" s="125">
        <f t="shared" si="23"/>
        <v>-1.2916387658644798E-2</v>
      </c>
    </row>
    <row r="330" spans="1:20" s="114" customFormat="1" ht="13" x14ac:dyDescent="0.3">
      <c r="A330" s="114">
        <v>324</v>
      </c>
      <c r="B330" s="123" t="s">
        <v>43</v>
      </c>
      <c r="C330" s="116">
        <v>15.991299999999997</v>
      </c>
      <c r="D330" s="117">
        <v>3579.4818796666664</v>
      </c>
      <c r="E330" s="118">
        <v>0.33266104387754247</v>
      </c>
      <c r="F330" s="119">
        <v>1</v>
      </c>
      <c r="G330" s="118">
        <v>0.14729661937127536</v>
      </c>
      <c r="H330" s="116">
        <v>9.31</v>
      </c>
      <c r="I330" s="114">
        <v>0</v>
      </c>
      <c r="J330" s="119">
        <v>1</v>
      </c>
      <c r="K330" s="114" t="s">
        <v>34</v>
      </c>
      <c r="L330" s="124">
        <v>207034.49555324335</v>
      </c>
      <c r="M330" s="121">
        <v>197982.06791763005</v>
      </c>
      <c r="N330" s="121">
        <f t="shared" si="20"/>
        <v>-9052.427635613305</v>
      </c>
      <c r="O330" s="125">
        <f t="shared" si="21"/>
        <v>-4.3724248036169797E-2</v>
      </c>
      <c r="Q330" s="124">
        <v>410951.10055324336</v>
      </c>
      <c r="R330" s="121">
        <v>401898.67291763006</v>
      </c>
      <c r="S330" s="121">
        <f t="shared" si="22"/>
        <v>-9052.427635613305</v>
      </c>
      <c r="T330" s="125">
        <f t="shared" si="23"/>
        <v>-2.2027992195242853E-2</v>
      </c>
    </row>
    <row r="331" spans="1:20" s="114" customFormat="1" ht="13" x14ac:dyDescent="0.3">
      <c r="A331" s="114">
        <v>325</v>
      </c>
      <c r="B331" s="123" t="s">
        <v>43</v>
      </c>
      <c r="C331" s="116">
        <v>8.4711376666666673</v>
      </c>
      <c r="D331" s="117">
        <v>1640.463802333333</v>
      </c>
      <c r="E331" s="118">
        <v>0.14399495995225567</v>
      </c>
      <c r="F331" s="119">
        <v>1</v>
      </c>
      <c r="G331" s="118">
        <v>0.32262006171952384</v>
      </c>
      <c r="H331" s="116">
        <v>3.4833333333333343</v>
      </c>
      <c r="I331" s="114">
        <v>0</v>
      </c>
      <c r="J331" s="119">
        <v>1</v>
      </c>
      <c r="K331" s="114" t="s">
        <v>34</v>
      </c>
      <c r="L331" s="124">
        <v>118070.20250316332</v>
      </c>
      <c r="M331" s="121">
        <v>111616.14155052335</v>
      </c>
      <c r="N331" s="121">
        <f t="shared" si="20"/>
        <v>-6454.0609526399785</v>
      </c>
      <c r="O331" s="125">
        <f t="shared" si="21"/>
        <v>-5.466291084295432E-2</v>
      </c>
      <c r="Q331" s="124">
        <v>210855.30333649664</v>
      </c>
      <c r="R331" s="121">
        <v>204401.24238385668</v>
      </c>
      <c r="S331" s="121">
        <f t="shared" si="22"/>
        <v>-6454.0609526399639</v>
      </c>
      <c r="T331" s="125">
        <f t="shared" si="23"/>
        <v>-3.0608957187764695E-2</v>
      </c>
    </row>
    <row r="332" spans="1:20" s="114" customFormat="1" ht="13" x14ac:dyDescent="0.3">
      <c r="A332" s="114">
        <v>326</v>
      </c>
      <c r="B332" s="123" t="s">
        <v>43</v>
      </c>
      <c r="C332" s="116">
        <v>24.123571666666667</v>
      </c>
      <c r="D332" s="117">
        <v>10986.464731833332</v>
      </c>
      <c r="E332" s="118">
        <v>0.62076995220604281</v>
      </c>
      <c r="F332" s="119">
        <v>1</v>
      </c>
      <c r="G332" s="118">
        <v>9.112652589549064E-2</v>
      </c>
      <c r="H332" s="116">
        <v>20.770000000000003</v>
      </c>
      <c r="I332" s="114">
        <v>0</v>
      </c>
      <c r="J332" s="119">
        <v>1</v>
      </c>
      <c r="K332" s="114" t="s">
        <v>34</v>
      </c>
      <c r="L332" s="124">
        <v>408390.88800622831</v>
      </c>
      <c r="M332" s="121">
        <v>407219.69955456839</v>
      </c>
      <c r="N332" s="121">
        <f t="shared" si="20"/>
        <v>-1171.1884516599239</v>
      </c>
      <c r="O332" s="125">
        <f t="shared" si="21"/>
        <v>-2.8678123975235761E-3</v>
      </c>
      <c r="Q332" s="124">
        <v>1051001.4230062284</v>
      </c>
      <c r="R332" s="121">
        <v>1049830.2345545683</v>
      </c>
      <c r="S332" s="121">
        <f t="shared" si="22"/>
        <v>-1171.1884516600985</v>
      </c>
      <c r="T332" s="125">
        <f t="shared" si="23"/>
        <v>-1.1143547725274182E-3</v>
      </c>
    </row>
    <row r="333" spans="1:20" s="114" customFormat="1" ht="13" x14ac:dyDescent="0.3">
      <c r="A333" s="114">
        <v>327</v>
      </c>
      <c r="B333" s="123" t="s">
        <v>43</v>
      </c>
      <c r="C333" s="116">
        <v>38.699999999999996</v>
      </c>
      <c r="D333" s="117">
        <v>16091.325750833334</v>
      </c>
      <c r="E333" s="118">
        <v>0.57918486945003</v>
      </c>
      <c r="F333" s="119">
        <v>0.86</v>
      </c>
      <c r="G333" s="118">
        <v>0.15407336914030589</v>
      </c>
      <c r="H333" s="116">
        <v>43</v>
      </c>
      <c r="I333" s="114">
        <v>7</v>
      </c>
      <c r="J333" s="119">
        <v>1</v>
      </c>
      <c r="K333" s="114" t="s">
        <v>35</v>
      </c>
      <c r="L333" s="124">
        <v>580024.51734555827</v>
      </c>
      <c r="M333" s="121">
        <v>577796.59678259166</v>
      </c>
      <c r="N333" s="121">
        <f t="shared" si="20"/>
        <v>-2227.9205629666103</v>
      </c>
      <c r="O333" s="125">
        <f t="shared" si="21"/>
        <v>-3.8410799825540709E-3</v>
      </c>
      <c r="Q333" s="124">
        <v>1494333.5590122249</v>
      </c>
      <c r="R333" s="121">
        <v>1492105.6384492582</v>
      </c>
      <c r="S333" s="121">
        <f t="shared" si="22"/>
        <v>-2227.9205629667267</v>
      </c>
      <c r="T333" s="125">
        <f t="shared" si="23"/>
        <v>-1.4909124870617328E-3</v>
      </c>
    </row>
    <row r="334" spans="1:20" s="114" customFormat="1" ht="13" x14ac:dyDescent="0.3">
      <c r="A334" s="114">
        <v>328</v>
      </c>
      <c r="B334" s="123" t="s">
        <v>43</v>
      </c>
      <c r="C334" s="116">
        <v>122.36855666666666</v>
      </c>
      <c r="D334" s="117">
        <v>44234.810985833326</v>
      </c>
      <c r="E334" s="118">
        <v>0.48673864080117263</v>
      </c>
      <c r="F334" s="119">
        <v>0.66086999999999996</v>
      </c>
      <c r="G334" s="118">
        <v>1</v>
      </c>
      <c r="H334" s="116">
        <v>122.77</v>
      </c>
      <c r="I334" s="114">
        <v>63</v>
      </c>
      <c r="J334" s="119">
        <v>1</v>
      </c>
      <c r="K334" s="114" t="s">
        <v>35</v>
      </c>
      <c r="L334" s="124">
        <v>704333.3659840083</v>
      </c>
      <c r="M334" s="121">
        <v>999236.92588110839</v>
      </c>
      <c r="N334" s="121">
        <f t="shared" si="20"/>
        <v>294903.55989710009</v>
      </c>
      <c r="O334" s="125">
        <f t="shared" si="21"/>
        <v>0.41869883515328987</v>
      </c>
      <c r="Q334" s="124">
        <v>2377706.9259840082</v>
      </c>
      <c r="R334" s="121">
        <v>2672610.4858811083</v>
      </c>
      <c r="S334" s="121">
        <f t="shared" si="22"/>
        <v>294903.55989710009</v>
      </c>
      <c r="T334" s="125">
        <f t="shared" si="23"/>
        <v>0.12402855737784209</v>
      </c>
    </row>
    <row r="335" spans="1:20" s="114" customFormat="1" ht="13" x14ac:dyDescent="0.3">
      <c r="A335" s="114">
        <v>329</v>
      </c>
      <c r="B335" s="123" t="s">
        <v>43</v>
      </c>
      <c r="C335" s="116">
        <v>20.14065733333333</v>
      </c>
      <c r="D335" s="117">
        <v>10593.880385499999</v>
      </c>
      <c r="E335" s="118">
        <v>0.65938490118625381</v>
      </c>
      <c r="F335" s="119">
        <v>1</v>
      </c>
      <c r="G335" s="118">
        <v>6.0940539753512213E-2</v>
      </c>
      <c r="H335" s="116">
        <v>17.460000000000004</v>
      </c>
      <c r="I335" s="114">
        <v>0</v>
      </c>
      <c r="J335" s="119">
        <v>1</v>
      </c>
      <c r="K335" s="114" t="s">
        <v>34</v>
      </c>
      <c r="L335" s="124">
        <v>378312.20748031838</v>
      </c>
      <c r="M335" s="121">
        <v>380140.45983327163</v>
      </c>
      <c r="N335" s="121">
        <f t="shared" si="20"/>
        <v>1828.2523529532482</v>
      </c>
      <c r="O335" s="125">
        <f t="shared" si="21"/>
        <v>4.8326549257556341E-3</v>
      </c>
      <c r="Q335" s="124">
        <v>995802.21081365168</v>
      </c>
      <c r="R335" s="121">
        <v>997630.46316660498</v>
      </c>
      <c r="S335" s="121">
        <f t="shared" si="22"/>
        <v>1828.2523529533064</v>
      </c>
      <c r="T335" s="125">
        <f t="shared" si="23"/>
        <v>1.8359593231465866E-3</v>
      </c>
    </row>
    <row r="336" spans="1:20" s="114" customFormat="1" ht="13" x14ac:dyDescent="0.3">
      <c r="A336" s="114">
        <v>330</v>
      </c>
      <c r="B336" s="123" t="s">
        <v>43</v>
      </c>
      <c r="C336" s="116">
        <v>41.49</v>
      </c>
      <c r="D336" s="117">
        <v>15251.194084166666</v>
      </c>
      <c r="E336" s="118">
        <v>0.67329019705068072</v>
      </c>
      <c r="F336" s="119">
        <v>1</v>
      </c>
      <c r="G336" s="118">
        <v>0.17419360720532628</v>
      </c>
      <c r="H336" s="116">
        <v>46.100000000000016</v>
      </c>
      <c r="I336" s="114">
        <v>0</v>
      </c>
      <c r="J336" s="119">
        <v>1</v>
      </c>
      <c r="K336" s="114" t="s">
        <v>34</v>
      </c>
      <c r="L336" s="124">
        <v>560405.58576889173</v>
      </c>
      <c r="M336" s="121">
        <v>563552.5597892584</v>
      </c>
      <c r="N336" s="121">
        <f t="shared" si="20"/>
        <v>3146.9740203666734</v>
      </c>
      <c r="O336" s="125">
        <f t="shared" si="21"/>
        <v>5.6155293599526477E-3</v>
      </c>
      <c r="Q336" s="124">
        <v>1417861.8516022251</v>
      </c>
      <c r="R336" s="121">
        <v>1421008.8256225919</v>
      </c>
      <c r="S336" s="121">
        <f t="shared" si="22"/>
        <v>3146.9740203667898</v>
      </c>
      <c r="T336" s="125">
        <f t="shared" si="23"/>
        <v>2.2195209052353147E-3</v>
      </c>
    </row>
    <row r="337" spans="1:20" s="114" customFormat="1" ht="13" x14ac:dyDescent="0.3">
      <c r="A337" s="114">
        <v>331</v>
      </c>
      <c r="B337" s="123" t="s">
        <v>43</v>
      </c>
      <c r="C337" s="116">
        <v>23.039999999999996</v>
      </c>
      <c r="D337" s="117">
        <v>5268.7510866666662</v>
      </c>
      <c r="E337" s="118">
        <v>0.56921866345424765</v>
      </c>
      <c r="F337" s="119">
        <v>1</v>
      </c>
      <c r="G337" s="118">
        <v>0.16383167543204702</v>
      </c>
      <c r="H337" s="116">
        <v>25.599999999999998</v>
      </c>
      <c r="I337" s="114">
        <v>0</v>
      </c>
      <c r="J337" s="119">
        <v>1</v>
      </c>
      <c r="K337" s="114" t="s">
        <v>34</v>
      </c>
      <c r="L337" s="124">
        <v>259995.17167539999</v>
      </c>
      <c r="M337" s="121">
        <v>256262.40729686664</v>
      </c>
      <c r="N337" s="121">
        <f t="shared" si="20"/>
        <v>-3732.7643785333494</v>
      </c>
      <c r="O337" s="125">
        <f t="shared" si="21"/>
        <v>-1.4357052688630882E-2</v>
      </c>
      <c r="Q337" s="124">
        <v>556508.69250873337</v>
      </c>
      <c r="R337" s="121">
        <v>552775.9281301999</v>
      </c>
      <c r="S337" s="121">
        <f t="shared" si="22"/>
        <v>-3732.7643785334658</v>
      </c>
      <c r="T337" s="125">
        <f t="shared" si="23"/>
        <v>-6.7074682368503833E-3</v>
      </c>
    </row>
    <row r="338" spans="1:20" s="114" customFormat="1" ht="13" x14ac:dyDescent="0.3">
      <c r="A338" s="114">
        <v>332</v>
      </c>
      <c r="B338" s="123" t="s">
        <v>43</v>
      </c>
      <c r="C338" s="116">
        <v>48.384053333333334</v>
      </c>
      <c r="D338" s="117">
        <v>12519.676358833332</v>
      </c>
      <c r="E338" s="118">
        <v>0.34797107493026314</v>
      </c>
      <c r="F338" s="119">
        <v>1</v>
      </c>
      <c r="G338" s="118">
        <v>0.96964240284126668</v>
      </c>
      <c r="H338" s="116">
        <v>49</v>
      </c>
      <c r="I338" s="114">
        <v>0</v>
      </c>
      <c r="J338" s="119">
        <v>1</v>
      </c>
      <c r="K338" s="114" t="s">
        <v>34</v>
      </c>
      <c r="L338" s="124">
        <v>344324.26388278499</v>
      </c>
      <c r="M338" s="121">
        <v>412657.23316467158</v>
      </c>
      <c r="N338" s="121">
        <f t="shared" si="20"/>
        <v>68332.969281886588</v>
      </c>
      <c r="O338" s="125">
        <f t="shared" si="21"/>
        <v>0.1984552831430681</v>
      </c>
      <c r="Q338" s="124">
        <v>1005781.5463827848</v>
      </c>
      <c r="R338" s="121">
        <v>1074114.5156646715</v>
      </c>
      <c r="S338" s="121">
        <f t="shared" si="22"/>
        <v>68332.969281886704</v>
      </c>
      <c r="T338" s="125">
        <f t="shared" si="23"/>
        <v>6.7940170037560255E-2</v>
      </c>
    </row>
    <row r="339" spans="1:20" s="114" customFormat="1" ht="13" x14ac:dyDescent="0.3">
      <c r="A339" s="114">
        <v>333</v>
      </c>
      <c r="B339" s="123" t="s">
        <v>43</v>
      </c>
      <c r="C339" s="116">
        <v>12.78</v>
      </c>
      <c r="D339" s="117">
        <v>6245.3675591666661</v>
      </c>
      <c r="E339" s="118">
        <v>0.63493714573193916</v>
      </c>
      <c r="F339" s="119">
        <v>1</v>
      </c>
      <c r="G339" s="118">
        <v>9.72849285339209E-2</v>
      </c>
      <c r="H339" s="116">
        <v>14.199999999999998</v>
      </c>
      <c r="I339" s="114">
        <v>0</v>
      </c>
      <c r="J339" s="119">
        <v>1</v>
      </c>
      <c r="K339" s="114" t="s">
        <v>34</v>
      </c>
      <c r="L339" s="124">
        <v>227347.83426814168</v>
      </c>
      <c r="M339" s="121">
        <v>232477.96711750832</v>
      </c>
      <c r="N339" s="121">
        <f t="shared" si="20"/>
        <v>5130.1328493666369</v>
      </c>
      <c r="O339" s="125">
        <f t="shared" si="21"/>
        <v>2.2565127421957255E-2</v>
      </c>
      <c r="Q339" s="124">
        <v>574356.85343480832</v>
      </c>
      <c r="R339" s="121">
        <v>579486.98628417496</v>
      </c>
      <c r="S339" s="121">
        <f t="shared" si="22"/>
        <v>5130.1328493666369</v>
      </c>
      <c r="T339" s="125">
        <f t="shared" si="23"/>
        <v>8.9319607116848422E-3</v>
      </c>
    </row>
    <row r="340" spans="1:20" s="114" customFormat="1" ht="13" x14ac:dyDescent="0.3">
      <c r="A340" s="114">
        <v>334</v>
      </c>
      <c r="B340" s="123" t="s">
        <v>43</v>
      </c>
      <c r="C340" s="116">
        <v>12.960000000000006</v>
      </c>
      <c r="D340" s="117">
        <v>6064.3782624999994</v>
      </c>
      <c r="E340" s="118">
        <v>0.71299086935522038</v>
      </c>
      <c r="F340" s="119">
        <v>1</v>
      </c>
      <c r="G340" s="118">
        <v>3.7564612826585186E-2</v>
      </c>
      <c r="H340" s="116">
        <v>14.400000000000004</v>
      </c>
      <c r="I340" s="114">
        <v>0</v>
      </c>
      <c r="J340" s="119">
        <v>1</v>
      </c>
      <c r="K340" s="114" t="s">
        <v>34</v>
      </c>
      <c r="L340" s="124">
        <v>238518.64968937496</v>
      </c>
      <c r="M340" s="121">
        <v>238144.27012487504</v>
      </c>
      <c r="N340" s="121">
        <f t="shared" si="20"/>
        <v>-374.37956449991907</v>
      </c>
      <c r="O340" s="125">
        <f t="shared" si="21"/>
        <v>-1.5696029010204319E-3</v>
      </c>
      <c r="Q340" s="124">
        <v>588479.97635604162</v>
      </c>
      <c r="R340" s="121">
        <v>588105.59679154167</v>
      </c>
      <c r="S340" s="121">
        <f t="shared" si="22"/>
        <v>-374.37956449994817</v>
      </c>
      <c r="T340" s="125">
        <f t="shared" si="23"/>
        <v>-6.3618063407724413E-4</v>
      </c>
    </row>
    <row r="341" spans="1:20" s="114" customFormat="1" ht="13" x14ac:dyDescent="0.3">
      <c r="A341" s="114">
        <v>335</v>
      </c>
      <c r="B341" s="123" t="s">
        <v>43</v>
      </c>
      <c r="C341" s="116">
        <v>50.670000000000009</v>
      </c>
      <c r="D341" s="117">
        <v>16057.008439166666</v>
      </c>
      <c r="E341" s="118">
        <v>0.56723362701208657</v>
      </c>
      <c r="F341" s="119">
        <v>1</v>
      </c>
      <c r="G341" s="118">
        <v>0.23195417963831633</v>
      </c>
      <c r="H341" s="116">
        <v>56.29999999999999</v>
      </c>
      <c r="I341" s="114">
        <v>0</v>
      </c>
      <c r="J341" s="119">
        <v>1</v>
      </c>
      <c r="K341" s="114" t="s">
        <v>34</v>
      </c>
      <c r="L341" s="124">
        <v>654904.78579374158</v>
      </c>
      <c r="M341" s="121">
        <v>639369.54477030842</v>
      </c>
      <c r="N341" s="121">
        <f t="shared" si="20"/>
        <v>-15535.241023433162</v>
      </c>
      <c r="O341" s="125">
        <f t="shared" si="21"/>
        <v>-2.3721373488826351E-2</v>
      </c>
      <c r="Q341" s="124">
        <v>1612628.0982937417</v>
      </c>
      <c r="R341" s="121">
        <v>1597092.8572703083</v>
      </c>
      <c r="S341" s="121">
        <f t="shared" si="22"/>
        <v>-15535.241023433395</v>
      </c>
      <c r="T341" s="125">
        <f t="shared" si="23"/>
        <v>-9.6334927066386977E-3</v>
      </c>
    </row>
    <row r="342" spans="1:20" s="114" customFormat="1" ht="13" x14ac:dyDescent="0.3">
      <c r="A342" s="114">
        <v>336</v>
      </c>
      <c r="B342" s="123" t="s">
        <v>43</v>
      </c>
      <c r="C342" s="116">
        <v>10.349999999999998</v>
      </c>
      <c r="D342" s="117">
        <v>3712.5417756666666</v>
      </c>
      <c r="E342" s="118">
        <v>0.50203429385686227</v>
      </c>
      <c r="F342" s="119">
        <v>1</v>
      </c>
      <c r="G342" s="118">
        <v>0.13796789531031617</v>
      </c>
      <c r="H342" s="116">
        <v>11.5</v>
      </c>
      <c r="I342" s="114">
        <v>0</v>
      </c>
      <c r="J342" s="119">
        <v>1</v>
      </c>
      <c r="K342" s="114" t="s">
        <v>34</v>
      </c>
      <c r="L342" s="124">
        <v>170913.24386229666</v>
      </c>
      <c r="M342" s="121">
        <v>168656.91634892332</v>
      </c>
      <c r="N342" s="121">
        <f t="shared" si="20"/>
        <v>-2256.3275133733405</v>
      </c>
      <c r="O342" s="125">
        <f t="shared" si="21"/>
        <v>-1.3201595513518218E-2</v>
      </c>
      <c r="Q342" s="124">
        <v>384565.01719563</v>
      </c>
      <c r="R342" s="121">
        <v>382308.68968225666</v>
      </c>
      <c r="S342" s="121">
        <f t="shared" si="22"/>
        <v>-2256.3275133733405</v>
      </c>
      <c r="T342" s="125">
        <f t="shared" si="23"/>
        <v>-5.8672198782593271E-3</v>
      </c>
    </row>
    <row r="343" spans="1:20" s="114" customFormat="1" ht="13" x14ac:dyDescent="0.3">
      <c r="A343" s="114">
        <v>337</v>
      </c>
      <c r="B343" s="123" t="s">
        <v>43</v>
      </c>
      <c r="C343" s="116">
        <v>26.100000000000005</v>
      </c>
      <c r="D343" s="117">
        <v>5013.2992769166667</v>
      </c>
      <c r="E343" s="118">
        <v>0.39713132663427803</v>
      </c>
      <c r="F343" s="119">
        <v>0.93840500000000004</v>
      </c>
      <c r="G343" s="118">
        <v>0.20431629804528684</v>
      </c>
      <c r="H343" s="116">
        <v>29</v>
      </c>
      <c r="I343" s="114">
        <v>17</v>
      </c>
      <c r="J343" s="119">
        <v>1</v>
      </c>
      <c r="K343" s="114" t="s">
        <v>35</v>
      </c>
      <c r="L343" s="124">
        <v>270888.46976321755</v>
      </c>
      <c r="M343" s="121">
        <v>263334.46066039422</v>
      </c>
      <c r="N343" s="121">
        <f t="shared" si="20"/>
        <v>-7554.0091028233292</v>
      </c>
      <c r="O343" s="125">
        <f t="shared" si="21"/>
        <v>-2.7886048857768866E-2</v>
      </c>
      <c r="Q343" s="124">
        <v>556200.79726321762</v>
      </c>
      <c r="R343" s="121">
        <v>548646.78816039418</v>
      </c>
      <c r="S343" s="121">
        <f t="shared" si="22"/>
        <v>-7554.0091028234456</v>
      </c>
      <c r="T343" s="125">
        <f t="shared" si="23"/>
        <v>-1.3581442421501187E-2</v>
      </c>
    </row>
    <row r="344" spans="1:20" s="114" customFormat="1" ht="13" x14ac:dyDescent="0.3">
      <c r="A344" s="114">
        <v>338</v>
      </c>
      <c r="B344" s="123" t="s">
        <v>43</v>
      </c>
      <c r="C344" s="116">
        <v>15.979733333333337</v>
      </c>
      <c r="D344" s="117">
        <v>7290.4656806666671</v>
      </c>
      <c r="E344" s="118">
        <v>0.60428753833679083</v>
      </c>
      <c r="F344" s="119">
        <v>1</v>
      </c>
      <c r="G344" s="118">
        <v>6.2028403107555863E-2</v>
      </c>
      <c r="H344" s="116">
        <v>17.699999999999996</v>
      </c>
      <c r="I344" s="114">
        <v>0</v>
      </c>
      <c r="J344" s="119">
        <v>1</v>
      </c>
      <c r="K344" s="114" t="s">
        <v>34</v>
      </c>
      <c r="L344" s="124">
        <v>292666.53889131331</v>
      </c>
      <c r="M344" s="121">
        <v>288548.52666947333</v>
      </c>
      <c r="N344" s="121">
        <f t="shared" si="20"/>
        <v>-4118.0122218399774</v>
      </c>
      <c r="O344" s="125">
        <f t="shared" si="21"/>
        <v>-1.407066293755321E-2</v>
      </c>
      <c r="Q344" s="124">
        <v>723758.24389131321</v>
      </c>
      <c r="R344" s="121">
        <v>719640.23166947323</v>
      </c>
      <c r="S344" s="121">
        <f t="shared" si="22"/>
        <v>-4118.0122218399774</v>
      </c>
      <c r="T344" s="125">
        <f t="shared" si="23"/>
        <v>-5.6897620947283876E-3</v>
      </c>
    </row>
    <row r="345" spans="1:20" s="114" customFormat="1" ht="13" x14ac:dyDescent="0.3">
      <c r="A345" s="114">
        <v>339</v>
      </c>
      <c r="B345" s="123" t="s">
        <v>43</v>
      </c>
      <c r="C345" s="116">
        <v>46.079999999999991</v>
      </c>
      <c r="D345" s="117">
        <v>18160.995615</v>
      </c>
      <c r="E345" s="118">
        <v>0.70520342567520811</v>
      </c>
      <c r="F345" s="119">
        <v>1</v>
      </c>
      <c r="G345" s="118">
        <v>4.880646557901458E-2</v>
      </c>
      <c r="H345" s="116">
        <v>51.199999999999996</v>
      </c>
      <c r="I345" s="114">
        <v>0</v>
      </c>
      <c r="J345" s="119">
        <v>1</v>
      </c>
      <c r="K345" s="114" t="s">
        <v>34</v>
      </c>
      <c r="L345" s="124">
        <v>641292.23872871662</v>
      </c>
      <c r="M345" s="121">
        <v>647176.31311931659</v>
      </c>
      <c r="N345" s="121">
        <f t="shared" si="20"/>
        <v>5884.0743905999698</v>
      </c>
      <c r="O345" s="125">
        <f t="shared" si="21"/>
        <v>9.1753400949689135E-3</v>
      </c>
      <c r="Q345" s="124">
        <v>1669210.9837287166</v>
      </c>
      <c r="R345" s="121">
        <v>1675095.0581193166</v>
      </c>
      <c r="S345" s="121">
        <f t="shared" si="22"/>
        <v>5884.0743905999698</v>
      </c>
      <c r="T345" s="125">
        <f t="shared" si="23"/>
        <v>3.5250633071296999E-3</v>
      </c>
    </row>
    <row r="346" spans="1:20" s="114" customFormat="1" ht="13" x14ac:dyDescent="0.3">
      <c r="A346" s="114">
        <v>340</v>
      </c>
      <c r="B346" s="123" t="s">
        <v>43</v>
      </c>
      <c r="C346" s="116">
        <v>13.86</v>
      </c>
      <c r="D346" s="117">
        <v>6574.0573795833325</v>
      </c>
      <c r="E346" s="118">
        <v>0.74976688766896327</v>
      </c>
      <c r="F346" s="119">
        <v>1</v>
      </c>
      <c r="G346" s="118">
        <v>6.9409425717037121E-2</v>
      </c>
      <c r="H346" s="116">
        <v>15.400000000000004</v>
      </c>
      <c r="I346" s="114">
        <v>0</v>
      </c>
      <c r="J346" s="119">
        <v>1</v>
      </c>
      <c r="K346" s="114" t="s">
        <v>34</v>
      </c>
      <c r="L346" s="124">
        <v>238076.05308440412</v>
      </c>
      <c r="M346" s="121">
        <v>244428.18576808751</v>
      </c>
      <c r="N346" s="121">
        <f t="shared" si="20"/>
        <v>6352.1326836833905</v>
      </c>
      <c r="O346" s="125">
        <f t="shared" si="21"/>
        <v>2.6681107156255632E-2</v>
      </c>
      <c r="Q346" s="124">
        <v>605813.31641773751</v>
      </c>
      <c r="R346" s="121">
        <v>612165.44910142082</v>
      </c>
      <c r="S346" s="121">
        <f t="shared" si="22"/>
        <v>6352.1326836833032</v>
      </c>
      <c r="T346" s="125">
        <f t="shared" si="23"/>
        <v>1.0485297221996356E-2</v>
      </c>
    </row>
    <row r="347" spans="1:20" s="114" customFormat="1" ht="13" x14ac:dyDescent="0.3">
      <c r="A347" s="114">
        <v>341</v>
      </c>
      <c r="B347" s="123" t="s">
        <v>43</v>
      </c>
      <c r="C347" s="116">
        <v>12.824999999999998</v>
      </c>
      <c r="D347" s="117">
        <v>5458.1032280833333</v>
      </c>
      <c r="E347" s="118">
        <v>0.58603031718682208</v>
      </c>
      <c r="F347" s="119">
        <v>1</v>
      </c>
      <c r="G347" s="118">
        <v>0.18044059314741712</v>
      </c>
      <c r="H347" s="116">
        <v>14.25</v>
      </c>
      <c r="I347" s="114">
        <v>0</v>
      </c>
      <c r="J347" s="119">
        <v>1</v>
      </c>
      <c r="K347" s="114" t="s">
        <v>34</v>
      </c>
      <c r="L347" s="124">
        <v>221290.92810713247</v>
      </c>
      <c r="M347" s="121">
        <v>221337.83175215582</v>
      </c>
      <c r="N347" s="121">
        <f t="shared" si="20"/>
        <v>46.903645023354329</v>
      </c>
      <c r="O347" s="125">
        <f t="shared" si="21"/>
        <v>2.1195466720916415E-4</v>
      </c>
      <c r="Q347" s="124">
        <v>535921.21977379918</v>
      </c>
      <c r="R347" s="121">
        <v>535968.12341882254</v>
      </c>
      <c r="S347" s="121">
        <f t="shared" si="22"/>
        <v>46.903645023354329</v>
      </c>
      <c r="T347" s="125">
        <f t="shared" si="23"/>
        <v>8.7519663884836184E-5</v>
      </c>
    </row>
    <row r="348" spans="1:20" s="114" customFormat="1" ht="13" x14ac:dyDescent="0.3">
      <c r="A348" s="114">
        <v>342</v>
      </c>
      <c r="B348" s="123" t="s">
        <v>43</v>
      </c>
      <c r="C348" s="116">
        <v>26.069569000000001</v>
      </c>
      <c r="D348" s="117">
        <v>12779.889373333332</v>
      </c>
      <c r="E348" s="118">
        <v>0.6173763015551611</v>
      </c>
      <c r="F348" s="119">
        <v>1</v>
      </c>
      <c r="G348" s="118">
        <v>4.7363437535384634E-2</v>
      </c>
      <c r="H348" s="116">
        <v>24.300000000000008</v>
      </c>
      <c r="I348" s="114">
        <v>0</v>
      </c>
      <c r="J348" s="119">
        <v>1</v>
      </c>
      <c r="K348" s="114" t="s">
        <v>34</v>
      </c>
      <c r="L348" s="124">
        <v>475955.48063080007</v>
      </c>
      <c r="M348" s="121">
        <v>469070.38091273326</v>
      </c>
      <c r="N348" s="121">
        <f t="shared" si="20"/>
        <v>-6885.0997180668055</v>
      </c>
      <c r="O348" s="125">
        <f t="shared" si="21"/>
        <v>-1.4465848169122346E-2</v>
      </c>
      <c r="Q348" s="124">
        <v>1228762.2906308</v>
      </c>
      <c r="R348" s="121">
        <v>1221877.1909127333</v>
      </c>
      <c r="S348" s="121">
        <f t="shared" si="22"/>
        <v>-6885.0997180666309</v>
      </c>
      <c r="T348" s="125">
        <f t="shared" si="23"/>
        <v>-5.6032804477846414E-3</v>
      </c>
    </row>
    <row r="349" spans="1:20" s="114" customFormat="1" ht="13" x14ac:dyDescent="0.3">
      <c r="A349" s="114">
        <v>343</v>
      </c>
      <c r="B349" s="123" t="s">
        <v>43</v>
      </c>
      <c r="C349" s="116">
        <v>37.302837666666676</v>
      </c>
      <c r="D349" s="117">
        <v>17760.479813333335</v>
      </c>
      <c r="E349" s="118">
        <v>0.59453862910826594</v>
      </c>
      <c r="F349" s="119">
        <v>1</v>
      </c>
      <c r="G349" s="118">
        <v>0.10074220388545641</v>
      </c>
      <c r="H349" s="116">
        <v>35.800000000000004</v>
      </c>
      <c r="I349" s="114">
        <v>0</v>
      </c>
      <c r="J349" s="119">
        <v>1</v>
      </c>
      <c r="K349" s="114" t="s">
        <v>34</v>
      </c>
      <c r="L349" s="124">
        <v>637951.53343193338</v>
      </c>
      <c r="M349" s="121">
        <v>633066.32396213326</v>
      </c>
      <c r="N349" s="121">
        <f t="shared" si="20"/>
        <v>-4885.2094698001165</v>
      </c>
      <c r="O349" s="125">
        <f t="shared" si="21"/>
        <v>-7.6576498586335738E-3</v>
      </c>
      <c r="Q349" s="124">
        <v>1692508.1042652666</v>
      </c>
      <c r="R349" s="121">
        <v>1687622.8947954667</v>
      </c>
      <c r="S349" s="121">
        <f t="shared" si="22"/>
        <v>-4885.2094697998837</v>
      </c>
      <c r="T349" s="125">
        <f t="shared" si="23"/>
        <v>-2.886372867278292E-3</v>
      </c>
    </row>
    <row r="350" spans="1:20" s="114" customFormat="1" ht="13" x14ac:dyDescent="0.3">
      <c r="A350" s="114">
        <v>344</v>
      </c>
      <c r="B350" s="123" t="s">
        <v>43</v>
      </c>
      <c r="C350" s="116">
        <v>31.053982000000001</v>
      </c>
      <c r="D350" s="117">
        <v>16961.643643333333</v>
      </c>
      <c r="E350" s="118">
        <v>0.63316455610814748</v>
      </c>
      <c r="F350" s="119">
        <v>1</v>
      </c>
      <c r="G350" s="118">
        <v>5.6555451870166085E-2</v>
      </c>
      <c r="H350" s="116">
        <v>29.329999999999988</v>
      </c>
      <c r="I350" s="114">
        <v>0</v>
      </c>
      <c r="J350" s="119">
        <v>1</v>
      </c>
      <c r="K350" s="114" t="s">
        <v>34</v>
      </c>
      <c r="L350" s="124">
        <v>596622.27474936668</v>
      </c>
      <c r="M350" s="121">
        <v>592052.17158710002</v>
      </c>
      <c r="N350" s="121">
        <f t="shared" si="20"/>
        <v>-4570.1031622666633</v>
      </c>
      <c r="O350" s="125">
        <f t="shared" si="21"/>
        <v>-7.6599606747611033E-3</v>
      </c>
      <c r="Q350" s="124">
        <v>1598394.6097493668</v>
      </c>
      <c r="R350" s="121">
        <v>1593824.5065871002</v>
      </c>
      <c r="S350" s="121">
        <f t="shared" si="22"/>
        <v>-4570.1031622665469</v>
      </c>
      <c r="T350" s="125">
        <f t="shared" si="23"/>
        <v>-2.8591832920302159E-3</v>
      </c>
    </row>
    <row r="351" spans="1:20" s="114" customFormat="1" ht="13" x14ac:dyDescent="0.3">
      <c r="A351" s="114">
        <v>345</v>
      </c>
      <c r="B351" s="123" t="s">
        <v>43</v>
      </c>
      <c r="C351" s="116">
        <v>17.009999999999998</v>
      </c>
      <c r="D351" s="117">
        <v>5446.6152723333325</v>
      </c>
      <c r="E351" s="118">
        <v>0.79522679664676865</v>
      </c>
      <c r="F351" s="119">
        <v>1</v>
      </c>
      <c r="G351" s="118">
        <v>5.0046991491640713E-2</v>
      </c>
      <c r="H351" s="116">
        <v>18.900000000000002</v>
      </c>
      <c r="I351" s="114">
        <v>0</v>
      </c>
      <c r="J351" s="119">
        <v>1</v>
      </c>
      <c r="K351" s="114" t="s">
        <v>34</v>
      </c>
      <c r="L351" s="124">
        <v>233126.54781106336</v>
      </c>
      <c r="M351" s="121">
        <v>234553.83455955668</v>
      </c>
      <c r="N351" s="121">
        <f t="shared" si="20"/>
        <v>1427.2867484933231</v>
      </c>
      <c r="O351" s="125">
        <f t="shared" si="21"/>
        <v>6.1223689961302178E-3</v>
      </c>
      <c r="Q351" s="124">
        <v>536376.06531106331</v>
      </c>
      <c r="R351" s="121">
        <v>537803.35205955664</v>
      </c>
      <c r="S351" s="121">
        <f t="shared" si="22"/>
        <v>1427.2867484933231</v>
      </c>
      <c r="T351" s="125">
        <f t="shared" si="23"/>
        <v>2.6609814285161837E-3</v>
      </c>
    </row>
    <row r="352" spans="1:20" s="114" customFormat="1" ht="13" x14ac:dyDescent="0.3">
      <c r="A352" s="114">
        <v>346</v>
      </c>
      <c r="B352" s="123" t="s">
        <v>43</v>
      </c>
      <c r="C352" s="116">
        <v>36.899999999999991</v>
      </c>
      <c r="D352" s="117">
        <v>16693.007106250003</v>
      </c>
      <c r="E352" s="118">
        <v>0.66162858412886105</v>
      </c>
      <c r="F352" s="119">
        <v>1</v>
      </c>
      <c r="G352" s="118">
        <v>0.17926342907813619</v>
      </c>
      <c r="H352" s="116">
        <v>41</v>
      </c>
      <c r="I352" s="114">
        <v>0</v>
      </c>
      <c r="J352" s="119">
        <v>1</v>
      </c>
      <c r="K352" s="114" t="s">
        <v>34</v>
      </c>
      <c r="L352" s="124">
        <v>568735.55353060411</v>
      </c>
      <c r="M352" s="121">
        <v>578890.55150735413</v>
      </c>
      <c r="N352" s="121">
        <f t="shared" si="20"/>
        <v>10154.997976750019</v>
      </c>
      <c r="O352" s="125">
        <f t="shared" si="21"/>
        <v>1.7855395031503987E-2</v>
      </c>
      <c r="Q352" s="124">
        <v>1529737.1385306041</v>
      </c>
      <c r="R352" s="121">
        <v>1539892.1365073542</v>
      </c>
      <c r="S352" s="121">
        <f t="shared" si="22"/>
        <v>10154.997976750135</v>
      </c>
      <c r="T352" s="125">
        <f t="shared" si="23"/>
        <v>6.6383940880879472E-3</v>
      </c>
    </row>
    <row r="353" spans="1:20" s="114" customFormat="1" ht="13" x14ac:dyDescent="0.3">
      <c r="A353" s="114">
        <v>347</v>
      </c>
      <c r="B353" s="123" t="s">
        <v>43</v>
      </c>
      <c r="C353" s="116">
        <v>15.599899999999998</v>
      </c>
      <c r="D353" s="117">
        <v>3098.3341385833332</v>
      </c>
      <c r="E353" s="118">
        <v>0.3117909772961564</v>
      </c>
      <c r="F353" s="119">
        <v>0.19370000000000001</v>
      </c>
      <c r="G353" s="118">
        <v>0.34544238693970086</v>
      </c>
      <c r="H353" s="116">
        <v>10.569999999999999</v>
      </c>
      <c r="I353" s="114">
        <v>0</v>
      </c>
      <c r="J353" s="119">
        <v>2</v>
      </c>
      <c r="K353" s="114" t="s">
        <v>34</v>
      </c>
      <c r="L353" s="124">
        <v>157376.47897386752</v>
      </c>
      <c r="M353" s="121">
        <v>147431.23800351084</v>
      </c>
      <c r="N353" s="121">
        <f t="shared" si="20"/>
        <v>-9945.2409703566809</v>
      </c>
      <c r="O353" s="125">
        <f t="shared" si="21"/>
        <v>-6.3193947629290245E-2</v>
      </c>
      <c r="Q353" s="124">
        <v>340188.66397386749</v>
      </c>
      <c r="R353" s="121">
        <v>330243.4230035108</v>
      </c>
      <c r="S353" s="121">
        <f t="shared" si="22"/>
        <v>-9945.2409703566809</v>
      </c>
      <c r="T353" s="125">
        <f t="shared" si="23"/>
        <v>-2.9234486693891282E-2</v>
      </c>
    </row>
    <row r="354" spans="1:20" s="114" customFormat="1" ht="13" x14ac:dyDescent="0.3">
      <c r="A354" s="114">
        <v>348</v>
      </c>
      <c r="B354" s="123" t="s">
        <v>43</v>
      </c>
      <c r="C354" s="116">
        <v>11.105323333333333</v>
      </c>
      <c r="D354" s="117">
        <v>6192.4337949166684</v>
      </c>
      <c r="E354" s="118">
        <v>0.71616578152718402</v>
      </c>
      <c r="F354" s="119">
        <v>1</v>
      </c>
      <c r="G354" s="118">
        <v>6.0277883347979455E-2</v>
      </c>
      <c r="H354" s="116">
        <v>11.400000000000004</v>
      </c>
      <c r="I354" s="114">
        <v>0</v>
      </c>
      <c r="J354" s="119">
        <v>1</v>
      </c>
      <c r="K354" s="114" t="s">
        <v>34</v>
      </c>
      <c r="L354" s="124">
        <v>233428.0432014775</v>
      </c>
      <c r="M354" s="121">
        <v>233741.52637390746</v>
      </c>
      <c r="N354" s="121">
        <f t="shared" si="20"/>
        <v>313.48317242995836</v>
      </c>
      <c r="O354" s="125">
        <f t="shared" si="21"/>
        <v>1.3429542060607658E-3</v>
      </c>
      <c r="Q354" s="124">
        <v>585549.96236814419</v>
      </c>
      <c r="R354" s="121">
        <v>585863.44554057415</v>
      </c>
      <c r="S354" s="121">
        <f t="shared" si="22"/>
        <v>313.48317242995836</v>
      </c>
      <c r="T354" s="125">
        <f t="shared" si="23"/>
        <v>5.3536537029587696E-4</v>
      </c>
    </row>
    <row r="355" spans="1:20" s="114" customFormat="1" ht="13" x14ac:dyDescent="0.3">
      <c r="A355" s="114">
        <v>349</v>
      </c>
      <c r="B355" s="123" t="s">
        <v>43</v>
      </c>
      <c r="C355" s="116">
        <v>8.8199999999999985</v>
      </c>
      <c r="D355" s="117">
        <v>4193.909776583333</v>
      </c>
      <c r="E355" s="118">
        <v>0.79220217838437101</v>
      </c>
      <c r="F355" s="119">
        <v>1</v>
      </c>
      <c r="G355" s="118">
        <v>3.9931816978511669E-2</v>
      </c>
      <c r="H355" s="116">
        <v>9.7999999999999989</v>
      </c>
      <c r="I355" s="114">
        <v>0</v>
      </c>
      <c r="J355" s="119">
        <v>1</v>
      </c>
      <c r="K355" s="114" t="s">
        <v>34</v>
      </c>
      <c r="L355" s="124">
        <v>166150.14525286085</v>
      </c>
      <c r="M355" s="121">
        <v>168278.01216722417</v>
      </c>
      <c r="N355" s="121">
        <f t="shared" si="20"/>
        <v>2127.866914363316</v>
      </c>
      <c r="O355" s="125">
        <f t="shared" si="21"/>
        <v>1.2806891688989826E-2</v>
      </c>
      <c r="Q355" s="124">
        <v>399257.82775286085</v>
      </c>
      <c r="R355" s="121">
        <v>401385.69466722419</v>
      </c>
      <c r="S355" s="121">
        <f t="shared" si="22"/>
        <v>2127.8669143633451</v>
      </c>
      <c r="T355" s="125">
        <f t="shared" si="23"/>
        <v>5.3295559071179612E-3</v>
      </c>
    </row>
    <row r="356" spans="1:20" s="114" customFormat="1" ht="13" x14ac:dyDescent="0.3">
      <c r="A356" s="114">
        <v>350</v>
      </c>
      <c r="B356" s="123" t="s">
        <v>43</v>
      </c>
      <c r="C356" s="116">
        <v>5.7777936666666667</v>
      </c>
      <c r="D356" s="117">
        <v>1782.925107008333</v>
      </c>
      <c r="E356" s="118">
        <v>0.37546328851483579</v>
      </c>
      <c r="F356" s="119">
        <v>0.66666999999999998</v>
      </c>
      <c r="G356" s="118">
        <v>0.24794844566505725</v>
      </c>
      <c r="H356" s="116">
        <v>6</v>
      </c>
      <c r="I356" s="114">
        <v>3</v>
      </c>
      <c r="J356" s="119">
        <v>1</v>
      </c>
      <c r="K356" s="114" t="s">
        <v>35</v>
      </c>
      <c r="L356" s="124">
        <v>100881.70717417392</v>
      </c>
      <c r="M356" s="121">
        <v>95669.172886990928</v>
      </c>
      <c r="N356" s="121">
        <f t="shared" si="20"/>
        <v>-5212.5342871829926</v>
      </c>
      <c r="O356" s="125">
        <f t="shared" si="21"/>
        <v>-5.1669766830803793E-2</v>
      </c>
      <c r="Q356" s="124">
        <v>212860.46217417391</v>
      </c>
      <c r="R356" s="121">
        <v>207647.92788699092</v>
      </c>
      <c r="S356" s="121">
        <f t="shared" si="22"/>
        <v>-5212.5342871829926</v>
      </c>
      <c r="T356" s="125">
        <f t="shared" si="23"/>
        <v>-2.448803424525977E-2</v>
      </c>
    </row>
    <row r="357" spans="1:20" s="114" customFormat="1" ht="13" x14ac:dyDescent="0.3">
      <c r="A357" s="114">
        <v>351</v>
      </c>
      <c r="B357" s="123" t="s">
        <v>43</v>
      </c>
      <c r="C357" s="116">
        <v>16.020000000000003</v>
      </c>
      <c r="D357" s="117">
        <v>2389.9735626666666</v>
      </c>
      <c r="E357" s="118">
        <v>0.41355961073793046</v>
      </c>
      <c r="F357" s="119">
        <v>1</v>
      </c>
      <c r="G357" s="118">
        <v>0.20354520100304907</v>
      </c>
      <c r="H357" s="116">
        <v>17.800000000000004</v>
      </c>
      <c r="I357" s="114">
        <v>0</v>
      </c>
      <c r="J357" s="119">
        <v>1</v>
      </c>
      <c r="K357" s="114" t="s">
        <v>34</v>
      </c>
      <c r="L357" s="124">
        <v>165660.77398072</v>
      </c>
      <c r="M357" s="121">
        <v>160721.78934962666</v>
      </c>
      <c r="N357" s="121">
        <f t="shared" si="20"/>
        <v>-4938.9846310933353</v>
      </c>
      <c r="O357" s="125">
        <f t="shared" si="21"/>
        <v>-2.9813844958059572E-2</v>
      </c>
      <c r="Q357" s="124">
        <v>309351.87814738665</v>
      </c>
      <c r="R357" s="121">
        <v>304412.89351629332</v>
      </c>
      <c r="S357" s="121">
        <f t="shared" si="22"/>
        <v>-4938.9846310933353</v>
      </c>
      <c r="T357" s="125">
        <f t="shared" si="23"/>
        <v>-1.5965587992131797E-2</v>
      </c>
    </row>
    <row r="358" spans="1:20" s="114" customFormat="1" ht="13" x14ac:dyDescent="0.3">
      <c r="A358" s="114">
        <v>352</v>
      </c>
      <c r="B358" s="123" t="s">
        <v>43</v>
      </c>
      <c r="C358" s="116">
        <v>11.742971333333335</v>
      </c>
      <c r="D358" s="117">
        <v>4523.7861244166661</v>
      </c>
      <c r="E358" s="118">
        <v>0.48209084093527999</v>
      </c>
      <c r="F358" s="119">
        <v>1</v>
      </c>
      <c r="G358" s="118">
        <v>0.22194019626159911</v>
      </c>
      <c r="H358" s="116">
        <v>7.950000000000002</v>
      </c>
      <c r="I358" s="114">
        <v>0</v>
      </c>
      <c r="J358" s="119">
        <v>1</v>
      </c>
      <c r="K358" s="114" t="s">
        <v>34</v>
      </c>
      <c r="L358" s="124">
        <v>190926.01658620918</v>
      </c>
      <c r="M358" s="121">
        <v>191481.08575161919</v>
      </c>
      <c r="N358" s="121">
        <f t="shared" si="20"/>
        <v>555.06916541000828</v>
      </c>
      <c r="O358" s="125">
        <f t="shared" si="21"/>
        <v>2.9072474005101176E-3</v>
      </c>
      <c r="Q358" s="124">
        <v>450729.77908620914</v>
      </c>
      <c r="R358" s="121">
        <v>451284.84825161914</v>
      </c>
      <c r="S358" s="121">
        <f t="shared" si="22"/>
        <v>555.06916541000828</v>
      </c>
      <c r="T358" s="125">
        <f t="shared" si="23"/>
        <v>1.2314898885432697E-3</v>
      </c>
    </row>
    <row r="359" spans="1:20" s="114" customFormat="1" ht="13" x14ac:dyDescent="0.3">
      <c r="A359" s="114">
        <v>353</v>
      </c>
      <c r="B359" s="123" t="s">
        <v>43</v>
      </c>
      <c r="C359" s="116">
        <v>5.7411556666666668</v>
      </c>
      <c r="D359" s="117">
        <v>2197.0676385833335</v>
      </c>
      <c r="E359" s="118">
        <v>0.51848440741981383</v>
      </c>
      <c r="F359" s="119">
        <v>1</v>
      </c>
      <c r="G359" s="118">
        <v>0.3267927082350599</v>
      </c>
      <c r="H359" s="116">
        <v>5.5</v>
      </c>
      <c r="I359" s="114">
        <v>0</v>
      </c>
      <c r="J359" s="119">
        <v>1</v>
      </c>
      <c r="K359" s="114" t="s">
        <v>34</v>
      </c>
      <c r="L359" s="124">
        <v>99514.730278700823</v>
      </c>
      <c r="M359" s="121">
        <v>101418.12536601083</v>
      </c>
      <c r="N359" s="121">
        <f t="shared" si="20"/>
        <v>1903.3950873100111</v>
      </c>
      <c r="O359" s="125">
        <f t="shared" si="21"/>
        <v>1.9126767283389759E-2</v>
      </c>
      <c r="Q359" s="124">
        <v>220549.44694536744</v>
      </c>
      <c r="R359" s="121">
        <v>222452.84203267746</v>
      </c>
      <c r="S359" s="121">
        <f t="shared" si="22"/>
        <v>1903.3950873100257</v>
      </c>
      <c r="T359" s="125">
        <f t="shared" si="23"/>
        <v>8.6302419419873582E-3</v>
      </c>
    </row>
    <row r="360" spans="1:20" s="114" customFormat="1" ht="13" x14ac:dyDescent="0.3">
      <c r="A360" s="114">
        <v>354</v>
      </c>
      <c r="B360" s="123" t="s">
        <v>43</v>
      </c>
      <c r="C360" s="116">
        <v>7.6390600000000006</v>
      </c>
      <c r="D360" s="117">
        <v>4363.1850569999997</v>
      </c>
      <c r="E360" s="118">
        <v>0.73519621394625467</v>
      </c>
      <c r="F360" s="119">
        <v>1</v>
      </c>
      <c r="G360" s="118">
        <v>5.229495150981478E-2</v>
      </c>
      <c r="H360" s="116">
        <v>4.5</v>
      </c>
      <c r="I360" s="114">
        <v>0</v>
      </c>
      <c r="J360" s="119">
        <v>1</v>
      </c>
      <c r="K360" s="114" t="s">
        <v>34</v>
      </c>
      <c r="L360" s="124">
        <v>165320.76814698998</v>
      </c>
      <c r="M360" s="121">
        <v>167819.78906807001</v>
      </c>
      <c r="N360" s="121">
        <f t="shared" si="20"/>
        <v>2499.020921080024</v>
      </c>
      <c r="O360" s="125">
        <f t="shared" si="21"/>
        <v>1.5116194710988124E-2</v>
      </c>
      <c r="Q360" s="124">
        <v>412290.10314698995</v>
      </c>
      <c r="R360" s="121">
        <v>414789.12406806997</v>
      </c>
      <c r="S360" s="121">
        <f t="shared" si="22"/>
        <v>2499.020921080024</v>
      </c>
      <c r="T360" s="125">
        <f t="shared" si="23"/>
        <v>6.0613167815698728E-3</v>
      </c>
    </row>
    <row r="361" spans="1:20" s="114" customFormat="1" ht="13" x14ac:dyDescent="0.3">
      <c r="A361" s="114">
        <v>355</v>
      </c>
      <c r="B361" s="123" t="s">
        <v>43</v>
      </c>
      <c r="C361" s="116">
        <v>34.920000000000009</v>
      </c>
      <c r="D361" s="117">
        <v>11860.577991833334</v>
      </c>
      <c r="E361" s="118">
        <v>0.47730439399488594</v>
      </c>
      <c r="F361" s="119">
        <v>0.99221999999999999</v>
      </c>
      <c r="G361" s="118">
        <v>0.40243533570283563</v>
      </c>
      <c r="H361" s="116">
        <v>38.800000000000004</v>
      </c>
      <c r="I361" s="114">
        <v>1.9</v>
      </c>
      <c r="J361" s="119">
        <v>1</v>
      </c>
      <c r="K361" s="114" t="s">
        <v>35</v>
      </c>
      <c r="L361" s="124">
        <v>415425.727259095</v>
      </c>
      <c r="M361" s="121">
        <v>432014.54666016833</v>
      </c>
      <c r="N361" s="121">
        <f t="shared" si="20"/>
        <v>16588.819401073328</v>
      </c>
      <c r="O361" s="125">
        <f t="shared" si="21"/>
        <v>3.9932094505854041E-2</v>
      </c>
      <c r="Q361" s="124">
        <v>1035463.9814257617</v>
      </c>
      <c r="R361" s="121">
        <v>1052052.800826835</v>
      </c>
      <c r="S361" s="121">
        <f t="shared" si="22"/>
        <v>16588.81940107327</v>
      </c>
      <c r="T361" s="125">
        <f t="shared" si="23"/>
        <v>1.6020662909231882E-2</v>
      </c>
    </row>
    <row r="362" spans="1:20" s="114" customFormat="1" ht="13" x14ac:dyDescent="0.3">
      <c r="A362" s="114">
        <v>356</v>
      </c>
      <c r="B362" s="123" t="s">
        <v>43</v>
      </c>
      <c r="C362" s="116">
        <v>12.717766666666664</v>
      </c>
      <c r="D362" s="117">
        <v>4829.7325861666668</v>
      </c>
      <c r="E362" s="118">
        <v>0.53723861351110758</v>
      </c>
      <c r="F362" s="119">
        <v>1</v>
      </c>
      <c r="G362" s="118">
        <v>6.9692063991713904E-2</v>
      </c>
      <c r="H362" s="116">
        <v>11.283333333333333</v>
      </c>
      <c r="I362" s="114">
        <v>0</v>
      </c>
      <c r="J362" s="119">
        <v>1</v>
      </c>
      <c r="K362" s="114" t="s">
        <v>34</v>
      </c>
      <c r="L362" s="124">
        <v>213393.76541636497</v>
      </c>
      <c r="M362" s="121">
        <v>209616.43981027833</v>
      </c>
      <c r="N362" s="121">
        <f t="shared" si="20"/>
        <v>-3777.3256060866406</v>
      </c>
      <c r="O362" s="125">
        <f t="shared" si="21"/>
        <v>-1.7701199464363361E-2</v>
      </c>
      <c r="Q362" s="124">
        <v>493226.40708303172</v>
      </c>
      <c r="R362" s="121">
        <v>489449.08147694508</v>
      </c>
      <c r="S362" s="121">
        <f t="shared" si="22"/>
        <v>-3777.3256060866406</v>
      </c>
      <c r="T362" s="125">
        <f t="shared" si="23"/>
        <v>-7.6584009936247199E-3</v>
      </c>
    </row>
    <row r="363" spans="1:20" s="114" customFormat="1" ht="13" x14ac:dyDescent="0.3">
      <c r="A363" s="114">
        <v>357</v>
      </c>
      <c r="B363" s="123" t="s">
        <v>43</v>
      </c>
      <c r="C363" s="116">
        <v>15.873526333333336</v>
      </c>
      <c r="D363" s="117">
        <v>229.61002208333332</v>
      </c>
      <c r="E363" s="118">
        <v>1.7998671781346093E-2</v>
      </c>
      <c r="F363" s="119">
        <v>0.45488999999999985</v>
      </c>
      <c r="G363" s="118">
        <v>0.92486817781775799</v>
      </c>
      <c r="H363" s="116">
        <v>14.400000000000004</v>
      </c>
      <c r="I363" s="114">
        <v>17.259999999999998</v>
      </c>
      <c r="J363" s="119">
        <v>1</v>
      </c>
      <c r="K363" s="114" t="s">
        <v>35</v>
      </c>
      <c r="L363" s="124">
        <v>103158.31108527916</v>
      </c>
      <c r="M363" s="121">
        <v>91757.455091995842</v>
      </c>
      <c r="N363" s="121">
        <f t="shared" si="20"/>
        <v>-11400.855993283316</v>
      </c>
      <c r="O363" s="125">
        <f t="shared" si="21"/>
        <v>-0.11051805592143157</v>
      </c>
      <c r="Q363" s="124">
        <v>119250.20025194582</v>
      </c>
      <c r="R363" s="121">
        <v>107849.3442586625</v>
      </c>
      <c r="S363" s="121">
        <f t="shared" si="22"/>
        <v>-11400.855993283316</v>
      </c>
      <c r="T363" s="125">
        <f t="shared" si="23"/>
        <v>-9.5604501872501357E-2</v>
      </c>
    </row>
    <row r="364" spans="1:20" s="114" customFormat="1" ht="13" x14ac:dyDescent="0.3">
      <c r="A364" s="114">
        <v>358</v>
      </c>
      <c r="B364" s="123" t="s">
        <v>43</v>
      </c>
      <c r="C364" s="116">
        <v>30.35383366666667</v>
      </c>
      <c r="D364" s="117">
        <v>16108.705843333331</v>
      </c>
      <c r="E364" s="118">
        <v>0.69407908573692756</v>
      </c>
      <c r="F364" s="119">
        <v>1</v>
      </c>
      <c r="G364" s="118">
        <v>2.836646760401984E-2</v>
      </c>
      <c r="H364" s="116">
        <v>32</v>
      </c>
      <c r="I364" s="114">
        <v>0</v>
      </c>
      <c r="J364" s="119">
        <v>1</v>
      </c>
      <c r="K364" s="114" t="s">
        <v>34</v>
      </c>
      <c r="L364" s="124">
        <v>547290.24469803332</v>
      </c>
      <c r="M364" s="121">
        <v>551774.82918543334</v>
      </c>
      <c r="N364" s="121">
        <f t="shared" si="20"/>
        <v>4484.5844874000177</v>
      </c>
      <c r="O364" s="125">
        <f t="shared" si="21"/>
        <v>8.1941611984594782E-3</v>
      </c>
      <c r="Q364" s="124">
        <v>1475924.4946980332</v>
      </c>
      <c r="R364" s="121">
        <v>1480409.0791854332</v>
      </c>
      <c r="S364" s="121">
        <f t="shared" si="22"/>
        <v>4484.5844874000177</v>
      </c>
      <c r="T364" s="125">
        <f t="shared" si="23"/>
        <v>3.0384918087002421E-3</v>
      </c>
    </row>
    <row r="365" spans="1:20" s="114" customFormat="1" ht="13" x14ac:dyDescent="0.3">
      <c r="A365" s="114">
        <v>359</v>
      </c>
      <c r="B365" s="123" t="s">
        <v>43</v>
      </c>
      <c r="C365" s="116">
        <v>22.680000000000003</v>
      </c>
      <c r="D365" s="117">
        <v>11832.569264166666</v>
      </c>
      <c r="E365" s="118">
        <v>0.77062776009742229</v>
      </c>
      <c r="F365" s="119">
        <v>1</v>
      </c>
      <c r="G365" s="118">
        <v>0.11329674783561705</v>
      </c>
      <c r="H365" s="116">
        <v>25.199999999999992</v>
      </c>
      <c r="I365" s="114">
        <v>0</v>
      </c>
      <c r="J365" s="119">
        <v>1</v>
      </c>
      <c r="K365" s="114" t="s">
        <v>34</v>
      </c>
      <c r="L365" s="124">
        <v>382060.15167582501</v>
      </c>
      <c r="M365" s="121">
        <v>397733.28741539171</v>
      </c>
      <c r="N365" s="121">
        <f t="shared" si="20"/>
        <v>15673.1357395667</v>
      </c>
      <c r="O365" s="125">
        <f t="shared" si="21"/>
        <v>4.1022691507658804E-2</v>
      </c>
      <c r="Q365" s="124">
        <v>1037050.046675825</v>
      </c>
      <c r="R365" s="121">
        <v>1052723.1824153918</v>
      </c>
      <c r="S365" s="121">
        <f t="shared" si="22"/>
        <v>15673.135739566758</v>
      </c>
      <c r="T365" s="125">
        <f t="shared" si="23"/>
        <v>1.5113191296606803E-2</v>
      </c>
    </row>
    <row r="366" spans="1:20" s="114" customFormat="1" ht="13" x14ac:dyDescent="0.3">
      <c r="A366" s="114">
        <v>360</v>
      </c>
      <c r="B366" s="123" t="s">
        <v>43</v>
      </c>
      <c r="C366" s="116">
        <v>9.3825833333333328</v>
      </c>
      <c r="D366" s="117">
        <v>4584.9114331666669</v>
      </c>
      <c r="E366" s="118">
        <v>0.68602968925218388</v>
      </c>
      <c r="F366" s="119">
        <v>1</v>
      </c>
      <c r="G366" s="118">
        <v>0.19723357172786526</v>
      </c>
      <c r="H366" s="116">
        <v>10.400000000000002</v>
      </c>
      <c r="I366" s="114">
        <v>0</v>
      </c>
      <c r="J366" s="119">
        <v>1</v>
      </c>
      <c r="K366" s="114" t="s">
        <v>34</v>
      </c>
      <c r="L366" s="124">
        <v>175515.93198098836</v>
      </c>
      <c r="M366" s="121">
        <v>179024.40726024835</v>
      </c>
      <c r="N366" s="121">
        <f t="shared" si="20"/>
        <v>3508.4752792599902</v>
      </c>
      <c r="O366" s="125">
        <f t="shared" si="21"/>
        <v>1.9989497475591124E-2</v>
      </c>
      <c r="Q366" s="124">
        <v>433044.59448098834</v>
      </c>
      <c r="R366" s="121">
        <v>436553.06976024836</v>
      </c>
      <c r="S366" s="121">
        <f t="shared" si="22"/>
        <v>3508.4752792600193</v>
      </c>
      <c r="T366" s="125">
        <f t="shared" si="23"/>
        <v>8.1018798617380032E-3</v>
      </c>
    </row>
    <row r="367" spans="1:20" s="114" customFormat="1" ht="13" x14ac:dyDescent="0.3">
      <c r="A367" s="114">
        <v>361</v>
      </c>
      <c r="B367" s="123" t="s">
        <v>43</v>
      </c>
      <c r="C367" s="116">
        <v>11.700000000000001</v>
      </c>
      <c r="D367" s="117">
        <v>6233.4008245833329</v>
      </c>
      <c r="E367" s="118">
        <v>0.73342590565278043</v>
      </c>
      <c r="F367" s="119">
        <v>1</v>
      </c>
      <c r="G367" s="118">
        <v>0.23263065853217146</v>
      </c>
      <c r="H367" s="116">
        <v>13</v>
      </c>
      <c r="I367" s="114">
        <v>0</v>
      </c>
      <c r="J367" s="119">
        <v>1</v>
      </c>
      <c r="K367" s="114" t="s">
        <v>34</v>
      </c>
      <c r="L367" s="124">
        <v>214643.7982785542</v>
      </c>
      <c r="M367" s="121">
        <v>223239.19883803753</v>
      </c>
      <c r="N367" s="121">
        <f t="shared" si="20"/>
        <v>8595.4005594833288</v>
      </c>
      <c r="O367" s="125">
        <f t="shared" si="21"/>
        <v>4.0044951815139979E-2</v>
      </c>
      <c r="Q367" s="124">
        <v>556526.73494522087</v>
      </c>
      <c r="R367" s="121">
        <v>565122.1355047042</v>
      </c>
      <c r="S367" s="121">
        <f t="shared" si="22"/>
        <v>8595.4005594833288</v>
      </c>
      <c r="T367" s="125">
        <f t="shared" si="23"/>
        <v>1.5444721735298803E-2</v>
      </c>
    </row>
    <row r="368" spans="1:20" s="114" customFormat="1" ht="13" x14ac:dyDescent="0.3">
      <c r="A368" s="114">
        <v>362</v>
      </c>
      <c r="B368" s="123" t="s">
        <v>43</v>
      </c>
      <c r="C368" s="116">
        <v>13.910251333333335</v>
      </c>
      <c r="D368" s="117">
        <v>5804.1005185000004</v>
      </c>
      <c r="E368" s="118">
        <v>0.570114262602466</v>
      </c>
      <c r="F368" s="119">
        <v>1</v>
      </c>
      <c r="G368" s="118">
        <v>6.5674880772445432E-2</v>
      </c>
      <c r="H368" s="116">
        <v>11</v>
      </c>
      <c r="I368" s="114">
        <v>0</v>
      </c>
      <c r="J368" s="119">
        <v>1</v>
      </c>
      <c r="K368" s="114" t="s">
        <v>34</v>
      </c>
      <c r="L368" s="124">
        <v>241839.53111396168</v>
      </c>
      <c r="M368" s="121">
        <v>238984.59918543501</v>
      </c>
      <c r="N368" s="121">
        <f t="shared" si="20"/>
        <v>-2854.9319285266683</v>
      </c>
      <c r="O368" s="125">
        <f t="shared" si="21"/>
        <v>-1.1805067250073947E-2</v>
      </c>
      <c r="Q368" s="124">
        <v>578654.30778062833</v>
      </c>
      <c r="R368" s="121">
        <v>575799.37585210172</v>
      </c>
      <c r="S368" s="121">
        <f t="shared" si="22"/>
        <v>-2854.9319285266101</v>
      </c>
      <c r="T368" s="125">
        <f t="shared" si="23"/>
        <v>-4.9337434978690827E-3</v>
      </c>
    </row>
    <row r="369" spans="1:20" s="114" customFormat="1" ht="13" x14ac:dyDescent="0.3">
      <c r="A369" s="114">
        <v>363</v>
      </c>
      <c r="B369" s="123" t="s">
        <v>43</v>
      </c>
      <c r="C369" s="116">
        <v>59.17371</v>
      </c>
      <c r="D369" s="117">
        <v>30998.087972500001</v>
      </c>
      <c r="E369" s="118">
        <v>0.70294078068184718</v>
      </c>
      <c r="F369" s="119">
        <v>1</v>
      </c>
      <c r="G369" s="118">
        <v>0.14116738872435652</v>
      </c>
      <c r="H369" s="116">
        <v>65.52</v>
      </c>
      <c r="I369" s="114">
        <v>0</v>
      </c>
      <c r="J369" s="119">
        <v>1</v>
      </c>
      <c r="K369" s="114" t="s">
        <v>34</v>
      </c>
      <c r="L369" s="124">
        <v>947910.34053307492</v>
      </c>
      <c r="M369" s="121">
        <v>976999.58671097504</v>
      </c>
      <c r="N369" s="121">
        <f t="shared" si="20"/>
        <v>29089.246177900117</v>
      </c>
      <c r="O369" s="125">
        <f t="shared" si="21"/>
        <v>3.0687761209083595E-2</v>
      </c>
      <c r="Q369" s="124">
        <v>2653325.5513664084</v>
      </c>
      <c r="R369" s="121">
        <v>2682414.797544308</v>
      </c>
      <c r="S369" s="121">
        <f t="shared" si="22"/>
        <v>29089.246177899651</v>
      </c>
      <c r="T369" s="125">
        <f t="shared" si="23"/>
        <v>1.0963315889721593E-2</v>
      </c>
    </row>
    <row r="370" spans="1:20" s="114" customFormat="1" ht="13" x14ac:dyDescent="0.3">
      <c r="A370" s="114">
        <v>364</v>
      </c>
      <c r="B370" s="123" t="s">
        <v>43</v>
      </c>
      <c r="C370" s="116">
        <v>26.37</v>
      </c>
      <c r="D370" s="117">
        <v>3317.5939118333336</v>
      </c>
      <c r="E370" s="118">
        <v>0.18691949487172749</v>
      </c>
      <c r="F370" s="119">
        <v>0.53662999999999994</v>
      </c>
      <c r="G370" s="118">
        <v>0.56027369403307059</v>
      </c>
      <c r="H370" s="116">
        <v>29.300000000000008</v>
      </c>
      <c r="I370" s="114">
        <v>25.300000000000008</v>
      </c>
      <c r="J370" s="119">
        <v>1</v>
      </c>
      <c r="K370" s="114" t="s">
        <v>35</v>
      </c>
      <c r="L370" s="124">
        <v>232026.43334782834</v>
      </c>
      <c r="M370" s="121">
        <v>214881.59201370165</v>
      </c>
      <c r="N370" s="121">
        <f t="shared" si="20"/>
        <v>-17144.841334126686</v>
      </c>
      <c r="O370" s="125">
        <f t="shared" si="21"/>
        <v>-7.3891759170495189E-2</v>
      </c>
      <c r="Q370" s="124">
        <v>446153.46751449502</v>
      </c>
      <c r="R370" s="121">
        <v>429008.6261803683</v>
      </c>
      <c r="S370" s="121">
        <f t="shared" si="22"/>
        <v>-17144.841334126715</v>
      </c>
      <c r="T370" s="125">
        <f t="shared" si="23"/>
        <v>-3.8428125258422874E-2</v>
      </c>
    </row>
    <row r="371" spans="1:20" s="114" customFormat="1" ht="13" x14ac:dyDescent="0.3">
      <c r="A371" s="114">
        <v>365</v>
      </c>
      <c r="B371" s="123" t="s">
        <v>43</v>
      </c>
      <c r="C371" s="116">
        <v>14.849033</v>
      </c>
      <c r="D371" s="117">
        <v>2153.8536184666668</v>
      </c>
      <c r="E371" s="118">
        <v>0.18639801007991483</v>
      </c>
      <c r="F371" s="119">
        <v>1</v>
      </c>
      <c r="G371" s="118">
        <v>0.78017856446412714</v>
      </c>
      <c r="H371" s="116">
        <v>16</v>
      </c>
      <c r="I371" s="114">
        <v>0</v>
      </c>
      <c r="J371" s="119">
        <v>1</v>
      </c>
      <c r="K371" s="114" t="s">
        <v>34</v>
      </c>
      <c r="L371" s="124">
        <v>152211.31901222598</v>
      </c>
      <c r="M371" s="121">
        <v>148707.45744908464</v>
      </c>
      <c r="N371" s="121">
        <f t="shared" si="20"/>
        <v>-3503.8615631413413</v>
      </c>
      <c r="O371" s="125">
        <f t="shared" si="21"/>
        <v>-2.301971749459646E-2</v>
      </c>
      <c r="Q371" s="124">
        <v>290790.12651222595</v>
      </c>
      <c r="R371" s="121">
        <v>287286.26494908461</v>
      </c>
      <c r="S371" s="121">
        <f t="shared" si="22"/>
        <v>-3503.8615631413413</v>
      </c>
      <c r="T371" s="125">
        <f t="shared" si="23"/>
        <v>-1.2049451627423208E-2</v>
      </c>
    </row>
    <row r="372" spans="1:20" s="114" customFormat="1" ht="13" x14ac:dyDescent="0.3">
      <c r="A372" s="114">
        <v>366</v>
      </c>
      <c r="B372" s="123" t="s">
        <v>43</v>
      </c>
      <c r="C372" s="116">
        <v>22.139999999999997</v>
      </c>
      <c r="D372" s="117">
        <v>10238.374595916668</v>
      </c>
      <c r="E372" s="118">
        <v>0.68177411163060397</v>
      </c>
      <c r="F372" s="119">
        <v>1</v>
      </c>
      <c r="G372" s="118">
        <v>5.0781705100888863E-2</v>
      </c>
      <c r="H372" s="116">
        <v>24.599999999999998</v>
      </c>
      <c r="I372" s="114">
        <v>0</v>
      </c>
      <c r="J372" s="119">
        <v>1</v>
      </c>
      <c r="K372" s="114" t="s">
        <v>34</v>
      </c>
      <c r="L372" s="124">
        <v>374584.61305588088</v>
      </c>
      <c r="M372" s="121">
        <v>376248.97909541748</v>
      </c>
      <c r="N372" s="121">
        <f t="shared" si="20"/>
        <v>1664.3660395366023</v>
      </c>
      <c r="O372" s="125">
        <f t="shared" si="21"/>
        <v>4.4432311993774041E-3</v>
      </c>
      <c r="Q372" s="124">
        <v>961203.36305588076</v>
      </c>
      <c r="R372" s="121">
        <v>962867.72909541731</v>
      </c>
      <c r="S372" s="121">
        <f t="shared" si="22"/>
        <v>1664.3660395365441</v>
      </c>
      <c r="T372" s="125">
        <f t="shared" si="23"/>
        <v>1.7315441284403664E-3</v>
      </c>
    </row>
    <row r="373" spans="1:20" s="114" customFormat="1" ht="13" x14ac:dyDescent="0.3">
      <c r="A373" s="114">
        <v>367</v>
      </c>
      <c r="B373" s="123" t="s">
        <v>43</v>
      </c>
      <c r="C373" s="116">
        <v>3.8699999999999997</v>
      </c>
      <c r="D373" s="117">
        <v>1440.4206505499999</v>
      </c>
      <c r="E373" s="118">
        <v>0.57786567360379304</v>
      </c>
      <c r="F373" s="119">
        <v>0.31158999999999992</v>
      </c>
      <c r="G373" s="118">
        <v>0.29929856521025566</v>
      </c>
      <c r="H373" s="116">
        <v>4.2999999999999989</v>
      </c>
      <c r="I373" s="114">
        <v>0</v>
      </c>
      <c r="J373" s="119">
        <v>2</v>
      </c>
      <c r="K373" s="114" t="s">
        <v>34</v>
      </c>
      <c r="L373" s="124">
        <v>56846.482608605154</v>
      </c>
      <c r="M373" s="121">
        <v>58709.025199247168</v>
      </c>
      <c r="N373" s="121">
        <f t="shared" si="20"/>
        <v>1862.5425906420132</v>
      </c>
      <c r="O373" s="125">
        <f t="shared" si="21"/>
        <v>3.2764429832287813E-2</v>
      </c>
      <c r="Q373" s="124">
        <v>138745.36927527181</v>
      </c>
      <c r="R373" s="121">
        <v>140607.91186591383</v>
      </c>
      <c r="S373" s="121">
        <f t="shared" si="22"/>
        <v>1862.5425906420278</v>
      </c>
      <c r="T373" s="125">
        <f t="shared" si="23"/>
        <v>1.3424178409491491E-2</v>
      </c>
    </row>
    <row r="374" spans="1:20" s="114" customFormat="1" ht="13" x14ac:dyDescent="0.3">
      <c r="A374" s="114">
        <v>368</v>
      </c>
      <c r="B374" s="123" t="s">
        <v>43</v>
      </c>
      <c r="C374" s="116">
        <v>30.490071000000004</v>
      </c>
      <c r="D374" s="117">
        <v>15863.476720833334</v>
      </c>
      <c r="E374" s="118">
        <v>0.69351064950252905</v>
      </c>
      <c r="F374" s="119">
        <v>1</v>
      </c>
      <c r="G374" s="118">
        <v>7.4685763044517461E-2</v>
      </c>
      <c r="H374" s="116">
        <v>32.899999999999991</v>
      </c>
      <c r="I374" s="114">
        <v>0</v>
      </c>
      <c r="J374" s="119">
        <v>1</v>
      </c>
      <c r="K374" s="114" t="s">
        <v>34</v>
      </c>
      <c r="L374" s="124">
        <v>547172.67174445826</v>
      </c>
      <c r="M374" s="121">
        <v>549475.74460729165</v>
      </c>
      <c r="N374" s="121">
        <f t="shared" si="20"/>
        <v>2303.0728628333891</v>
      </c>
      <c r="O374" s="125">
        <f t="shared" si="21"/>
        <v>4.2090421941046339E-3</v>
      </c>
      <c r="Q374" s="124">
        <v>1460073.5367444581</v>
      </c>
      <c r="R374" s="121">
        <v>1462376.6096072914</v>
      </c>
      <c r="S374" s="121">
        <f t="shared" si="22"/>
        <v>2303.0728628332727</v>
      </c>
      <c r="T374" s="125">
        <f t="shared" si="23"/>
        <v>1.5773677180455302E-3</v>
      </c>
    </row>
    <row r="375" spans="1:20" s="114" customFormat="1" ht="13" x14ac:dyDescent="0.3">
      <c r="A375" s="114">
        <v>369</v>
      </c>
      <c r="B375" s="123" t="s">
        <v>43</v>
      </c>
      <c r="C375" s="116">
        <v>6.7949999999999997E-2</v>
      </c>
      <c r="D375" s="117">
        <v>15.516341666666667</v>
      </c>
      <c r="E375" s="118">
        <v>0.28264976804624498</v>
      </c>
      <c r="F375" s="119">
        <v>3.49E-3</v>
      </c>
      <c r="G375" s="118">
        <v>0.55153846153846153</v>
      </c>
      <c r="H375" s="116">
        <v>6.0000000000000019E-2</v>
      </c>
      <c r="I375" s="114">
        <v>18</v>
      </c>
      <c r="J375" s="119">
        <v>1</v>
      </c>
      <c r="K375" s="114" t="s">
        <v>34</v>
      </c>
      <c r="L375" s="124">
        <v>752.77673391666667</v>
      </c>
      <c r="M375" s="121">
        <v>756.5765075833333</v>
      </c>
      <c r="N375" s="121">
        <f t="shared" si="20"/>
        <v>3.7997736666666242</v>
      </c>
      <c r="O375" s="125">
        <f t="shared" si="21"/>
        <v>5.0476768150053688E-3</v>
      </c>
      <c r="Q375" s="124">
        <v>1658.7950672500001</v>
      </c>
      <c r="R375" s="121">
        <v>1662.5948409166667</v>
      </c>
      <c r="S375" s="121">
        <f t="shared" si="22"/>
        <v>3.7997736666666242</v>
      </c>
      <c r="T375" s="125">
        <f t="shared" si="23"/>
        <v>2.2906830033959545E-3</v>
      </c>
    </row>
    <row r="376" spans="1:20" s="114" customFormat="1" ht="13" x14ac:dyDescent="0.3">
      <c r="A376" s="114">
        <v>370</v>
      </c>
      <c r="B376" s="123" t="s">
        <v>43</v>
      </c>
      <c r="C376" s="116">
        <v>5.3016666666666663E-2</v>
      </c>
      <c r="D376" s="117">
        <v>15.974366666666667</v>
      </c>
      <c r="E376" s="118">
        <v>0.33562414208476909</v>
      </c>
      <c r="F376" s="119">
        <v>5.069999999999999E-3</v>
      </c>
      <c r="G376" s="118">
        <v>0.29055441478439414</v>
      </c>
      <c r="H376" s="116">
        <v>6.0000000000000019E-2</v>
      </c>
      <c r="I376" s="114">
        <v>11</v>
      </c>
      <c r="J376" s="119">
        <v>1</v>
      </c>
      <c r="K376" s="114" t="s">
        <v>34</v>
      </c>
      <c r="L376" s="124">
        <v>755.90795233333336</v>
      </c>
      <c r="M376" s="121">
        <v>757.65852366666684</v>
      </c>
      <c r="N376" s="121">
        <f t="shared" si="20"/>
        <v>1.7505713333334825</v>
      </c>
      <c r="O376" s="125">
        <f t="shared" si="21"/>
        <v>2.3158525160766287E-3</v>
      </c>
      <c r="Q376" s="124">
        <v>1671.0571190000001</v>
      </c>
      <c r="R376" s="121">
        <v>1672.8076903333335</v>
      </c>
      <c r="S376" s="121">
        <f t="shared" si="22"/>
        <v>1.7505713333334825</v>
      </c>
      <c r="T376" s="125">
        <f t="shared" si="23"/>
        <v>1.0475831815857171E-3</v>
      </c>
    </row>
    <row r="377" spans="1:20" s="114" customFormat="1" ht="13" x14ac:dyDescent="0.3">
      <c r="A377" s="114">
        <v>371</v>
      </c>
      <c r="B377" s="123" t="s">
        <v>43</v>
      </c>
      <c r="C377" s="116">
        <v>11.61</v>
      </c>
      <c r="D377" s="117">
        <v>4401.5196789166666</v>
      </c>
      <c r="E377" s="118">
        <v>0.61626967963213308</v>
      </c>
      <c r="F377" s="119">
        <v>1</v>
      </c>
      <c r="G377" s="118">
        <v>0.11246304139971486</v>
      </c>
      <c r="H377" s="116">
        <v>12.900000000000004</v>
      </c>
      <c r="I377" s="114">
        <v>0</v>
      </c>
      <c r="J377" s="119">
        <v>1</v>
      </c>
      <c r="K377" s="114" t="s">
        <v>34</v>
      </c>
      <c r="L377" s="124">
        <v>195471.37782035748</v>
      </c>
      <c r="M377" s="121">
        <v>192745.38006041417</v>
      </c>
      <c r="N377" s="121">
        <f t="shared" si="20"/>
        <v>-2725.9977599433041</v>
      </c>
      <c r="O377" s="125">
        <f t="shared" si="21"/>
        <v>-1.3945764287028029E-2</v>
      </c>
      <c r="Q377" s="124">
        <v>449933.17448702408</v>
      </c>
      <c r="R377" s="121">
        <v>447207.17672708083</v>
      </c>
      <c r="S377" s="121">
        <f t="shared" si="22"/>
        <v>-2725.9977599432459</v>
      </c>
      <c r="T377" s="125">
        <f t="shared" si="23"/>
        <v>-6.05867251964961E-3</v>
      </c>
    </row>
    <row r="378" spans="1:20" s="114" customFormat="1" ht="13" x14ac:dyDescent="0.3">
      <c r="A378" s="114">
        <v>372</v>
      </c>
      <c r="B378" s="123" t="s">
        <v>43</v>
      </c>
      <c r="C378" s="116">
        <v>3.149999999999999</v>
      </c>
      <c r="D378" s="117">
        <v>1059.1038689416666</v>
      </c>
      <c r="E378" s="118">
        <v>0.39324537512441432</v>
      </c>
      <c r="F378" s="119">
        <v>2.7399999999999998E-3</v>
      </c>
      <c r="G378" s="118">
        <v>0.29088843038551948</v>
      </c>
      <c r="H378" s="116">
        <v>3.5</v>
      </c>
      <c r="I378" s="114">
        <v>0</v>
      </c>
      <c r="J378" s="119">
        <v>3</v>
      </c>
      <c r="K378" s="114" t="s">
        <v>34</v>
      </c>
      <c r="L378" s="124">
        <v>36295.028900575919</v>
      </c>
      <c r="M378" s="121">
        <v>35931.28615444358</v>
      </c>
      <c r="N378" s="121">
        <f t="shared" si="20"/>
        <v>-363.74274613233865</v>
      </c>
      <c r="O378" s="125">
        <f t="shared" si="21"/>
        <v>-1.0021833764859376E-2</v>
      </c>
      <c r="Q378" s="124">
        <v>95417.608067242574</v>
      </c>
      <c r="R378" s="121">
        <v>95053.865321110236</v>
      </c>
      <c r="S378" s="121">
        <f t="shared" si="22"/>
        <v>-363.74274613233865</v>
      </c>
      <c r="T378" s="125">
        <f t="shared" si="23"/>
        <v>-3.812113440068654E-3</v>
      </c>
    </row>
    <row r="379" spans="1:20" s="114" customFormat="1" ht="13" x14ac:dyDescent="0.3">
      <c r="A379" s="114">
        <v>373</v>
      </c>
      <c r="B379" s="123" t="s">
        <v>43</v>
      </c>
      <c r="C379" s="116">
        <v>3.0790833333333332</v>
      </c>
      <c r="D379" s="117">
        <v>41.996183333333327</v>
      </c>
      <c r="E379" s="118">
        <v>1.6974217592600076E-2</v>
      </c>
      <c r="F379" s="119">
        <v>0.10714</v>
      </c>
      <c r="G379" s="118">
        <v>1</v>
      </c>
      <c r="H379" s="116">
        <v>3</v>
      </c>
      <c r="I379" s="114">
        <v>0</v>
      </c>
      <c r="J379" s="119">
        <v>1</v>
      </c>
      <c r="K379" s="114" t="s">
        <v>34</v>
      </c>
      <c r="L379" s="124">
        <v>19429.93867283333</v>
      </c>
      <c r="M379" s="121">
        <v>17810.694043499996</v>
      </c>
      <c r="N379" s="121">
        <f t="shared" si="20"/>
        <v>-1619.2446293333342</v>
      </c>
      <c r="O379" s="125">
        <f t="shared" si="21"/>
        <v>-8.3337608862211157E-2</v>
      </c>
      <c r="Q379" s="124">
        <v>23766.68867283333</v>
      </c>
      <c r="R379" s="121">
        <v>22147.444043499996</v>
      </c>
      <c r="S379" s="121">
        <f t="shared" si="22"/>
        <v>-1619.2446293333342</v>
      </c>
      <c r="T379" s="125">
        <f t="shared" si="23"/>
        <v>-6.813084698602638E-2</v>
      </c>
    </row>
    <row r="380" spans="1:20" s="114" customFormat="1" ht="13" x14ac:dyDescent="0.3">
      <c r="A380" s="114">
        <v>374</v>
      </c>
      <c r="B380" s="123" t="s">
        <v>43</v>
      </c>
      <c r="C380" s="116">
        <v>10.708733333333333</v>
      </c>
      <c r="D380" s="117">
        <v>4699.9288166666665</v>
      </c>
      <c r="E380" s="118">
        <v>0.58751812791721758</v>
      </c>
      <c r="F380" s="119">
        <v>6.9499999999999987E-3</v>
      </c>
      <c r="G380" s="118">
        <v>0.39033066615251122</v>
      </c>
      <c r="H380" s="116">
        <v>8.9000000000000021</v>
      </c>
      <c r="I380" s="114">
        <v>0</v>
      </c>
      <c r="J380" s="119">
        <v>2</v>
      </c>
      <c r="K380" s="114" t="s">
        <v>34</v>
      </c>
      <c r="L380" s="124">
        <v>134235.07365050004</v>
      </c>
      <c r="M380" s="121">
        <v>139831.89659650004</v>
      </c>
      <c r="N380" s="121">
        <f t="shared" si="20"/>
        <v>5596.8229460000002</v>
      </c>
      <c r="O380" s="125">
        <f t="shared" si="21"/>
        <v>4.1694192090005619E-2</v>
      </c>
      <c r="Q380" s="124">
        <v>379799.82281716669</v>
      </c>
      <c r="R380" s="121">
        <v>385396.64576316671</v>
      </c>
      <c r="S380" s="121">
        <f t="shared" si="22"/>
        <v>5596.8229460000293</v>
      </c>
      <c r="T380" s="125">
        <f t="shared" si="23"/>
        <v>1.4736244225933474E-2</v>
      </c>
    </row>
    <row r="381" spans="1:20" s="114" customFormat="1" ht="13" x14ac:dyDescent="0.3">
      <c r="A381" s="114">
        <v>375</v>
      </c>
      <c r="B381" s="123" t="s">
        <v>43</v>
      </c>
      <c r="C381" s="116">
        <v>20.156870666666663</v>
      </c>
      <c r="D381" s="117">
        <v>9982.3908220000012</v>
      </c>
      <c r="E381" s="118">
        <v>0.6476988350826236</v>
      </c>
      <c r="F381" s="119">
        <v>1</v>
      </c>
      <c r="G381" s="118">
        <v>1.7936162329706629E-2</v>
      </c>
      <c r="H381" s="116">
        <v>22.300000000000008</v>
      </c>
      <c r="I381" s="114">
        <v>0</v>
      </c>
      <c r="J381" s="119">
        <v>1</v>
      </c>
      <c r="K381" s="114" t="s">
        <v>34</v>
      </c>
      <c r="L381" s="124">
        <v>378362.47926287336</v>
      </c>
      <c r="M381" s="121">
        <v>373886.47110321996</v>
      </c>
      <c r="N381" s="121">
        <f t="shared" si="20"/>
        <v>-4476.0081596534001</v>
      </c>
      <c r="O381" s="125">
        <f t="shared" si="21"/>
        <v>-1.1829947219855334E-2</v>
      </c>
      <c r="Q381" s="124">
        <v>968652.86592954001</v>
      </c>
      <c r="R381" s="121">
        <v>964176.8577698865</v>
      </c>
      <c r="S381" s="121">
        <f t="shared" si="22"/>
        <v>-4476.0081596535165</v>
      </c>
      <c r="T381" s="125">
        <f t="shared" si="23"/>
        <v>-4.6208588412715258E-3</v>
      </c>
    </row>
    <row r="382" spans="1:20" s="114" customFormat="1" ht="13" x14ac:dyDescent="0.3">
      <c r="A382" s="114">
        <v>376</v>
      </c>
      <c r="B382" s="123" t="s">
        <v>43</v>
      </c>
      <c r="C382" s="116">
        <v>15.448964666666669</v>
      </c>
      <c r="D382" s="117">
        <v>7551.1008033333337</v>
      </c>
      <c r="E382" s="118">
        <v>0.64470446627236888</v>
      </c>
      <c r="F382" s="119">
        <v>1</v>
      </c>
      <c r="G382" s="118">
        <v>0.56262484385685052</v>
      </c>
      <c r="H382" s="116">
        <v>16</v>
      </c>
      <c r="I382" s="114">
        <v>0</v>
      </c>
      <c r="J382" s="119">
        <v>1</v>
      </c>
      <c r="K382" s="114" t="s">
        <v>34</v>
      </c>
      <c r="L382" s="124">
        <v>221129.9674362333</v>
      </c>
      <c r="M382" s="121">
        <v>245889.89371503331</v>
      </c>
      <c r="N382" s="121">
        <f t="shared" si="20"/>
        <v>24759.926278800005</v>
      </c>
      <c r="O382" s="125">
        <f t="shared" si="21"/>
        <v>0.11197001729736139</v>
      </c>
      <c r="Q382" s="124">
        <v>602589.45576956659</v>
      </c>
      <c r="R382" s="121">
        <v>627349.38204836659</v>
      </c>
      <c r="S382" s="121">
        <f t="shared" si="22"/>
        <v>24759.926278800005</v>
      </c>
      <c r="T382" s="125">
        <f t="shared" si="23"/>
        <v>4.1089212633465551E-2</v>
      </c>
    </row>
    <row r="383" spans="1:20" s="114" customFormat="1" ht="13" x14ac:dyDescent="0.3">
      <c r="A383" s="114">
        <v>377</v>
      </c>
      <c r="B383" s="123" t="s">
        <v>43</v>
      </c>
      <c r="C383" s="116">
        <v>12.840910999999998</v>
      </c>
      <c r="D383" s="117">
        <v>5485.1098544166671</v>
      </c>
      <c r="E383" s="118">
        <v>0.49580563472177119</v>
      </c>
      <c r="F383" s="119">
        <v>1</v>
      </c>
      <c r="G383" s="118">
        <v>7.9940600285174468E-2</v>
      </c>
      <c r="H383" s="116">
        <v>13.080000000000004</v>
      </c>
      <c r="I383" s="114">
        <v>0</v>
      </c>
      <c r="J383" s="119">
        <v>1</v>
      </c>
      <c r="K383" s="114" t="s">
        <v>34</v>
      </c>
      <c r="L383" s="124">
        <v>224853.59104464247</v>
      </c>
      <c r="M383" s="121">
        <v>223751.52211491915</v>
      </c>
      <c r="N383" s="121">
        <f t="shared" si="20"/>
        <v>-1102.0689297233184</v>
      </c>
      <c r="O383" s="125">
        <f t="shared" si="21"/>
        <v>-4.9012734224222971E-3</v>
      </c>
      <c r="Q383" s="124">
        <v>536811.23771130911</v>
      </c>
      <c r="R383" s="121">
        <v>535709.16878158576</v>
      </c>
      <c r="S383" s="121">
        <f t="shared" si="22"/>
        <v>-1102.0689297233475</v>
      </c>
      <c r="T383" s="125">
        <f t="shared" si="23"/>
        <v>-2.0529915402330446E-3</v>
      </c>
    </row>
    <row r="384" spans="1:20" s="114" customFormat="1" ht="13" x14ac:dyDescent="0.3">
      <c r="A384" s="114">
        <v>378</v>
      </c>
      <c r="B384" s="123" t="s">
        <v>43</v>
      </c>
      <c r="C384" s="116">
        <v>7.6099086666666667</v>
      </c>
      <c r="D384" s="117">
        <v>3686.0584489166667</v>
      </c>
      <c r="E384" s="118">
        <v>0.62463786895807349</v>
      </c>
      <c r="F384" s="119">
        <v>1</v>
      </c>
      <c r="G384" s="118">
        <v>0.10700343282930569</v>
      </c>
      <c r="H384" s="116">
        <v>5.3999999999999995</v>
      </c>
      <c r="I384" s="114">
        <v>0</v>
      </c>
      <c r="J384" s="119">
        <v>1</v>
      </c>
      <c r="K384" s="114" t="s">
        <v>34</v>
      </c>
      <c r="L384" s="124">
        <v>153785.43525725749</v>
      </c>
      <c r="M384" s="121">
        <v>153909.26591078081</v>
      </c>
      <c r="N384" s="121">
        <f t="shared" si="20"/>
        <v>123.83065352332778</v>
      </c>
      <c r="O384" s="125">
        <f t="shared" si="21"/>
        <v>8.0521704357879975E-4</v>
      </c>
      <c r="Q384" s="124">
        <v>367189.09109059081</v>
      </c>
      <c r="R384" s="121">
        <v>367312.92174411414</v>
      </c>
      <c r="S384" s="121">
        <f t="shared" si="22"/>
        <v>123.83065352332778</v>
      </c>
      <c r="T384" s="125">
        <f t="shared" si="23"/>
        <v>3.3723946742409344E-4</v>
      </c>
    </row>
    <row r="385" spans="1:20" s="114" customFormat="1" ht="13" x14ac:dyDescent="0.3">
      <c r="A385" s="114">
        <v>379</v>
      </c>
      <c r="B385" s="123" t="s">
        <v>43</v>
      </c>
      <c r="C385" s="116">
        <v>14.582483333333331</v>
      </c>
      <c r="D385" s="117">
        <v>4569.1992905833331</v>
      </c>
      <c r="E385" s="118">
        <v>0.44598466340604709</v>
      </c>
      <c r="F385" s="119">
        <v>0.92516999999999971</v>
      </c>
      <c r="G385" s="118">
        <v>0.70864426153384208</v>
      </c>
      <c r="H385" s="116">
        <v>13.599999999999996</v>
      </c>
      <c r="I385" s="114">
        <v>1.0999999999999999</v>
      </c>
      <c r="J385" s="119">
        <v>1</v>
      </c>
      <c r="K385" s="114" t="s">
        <v>35</v>
      </c>
      <c r="L385" s="124">
        <v>163546.77324450749</v>
      </c>
      <c r="M385" s="121">
        <v>177272.47919036416</v>
      </c>
      <c r="N385" s="121">
        <f t="shared" si="20"/>
        <v>13725.705945856665</v>
      </c>
      <c r="O385" s="125">
        <f t="shared" si="21"/>
        <v>8.3925262929744934E-2</v>
      </c>
      <c r="Q385" s="124">
        <v>361672.86074450752</v>
      </c>
      <c r="R385" s="121">
        <v>375398.56669036415</v>
      </c>
      <c r="S385" s="121">
        <f t="shared" si="22"/>
        <v>13725.705945856636</v>
      </c>
      <c r="T385" s="125">
        <f t="shared" si="23"/>
        <v>3.7950610719317233E-2</v>
      </c>
    </row>
    <row r="386" spans="1:20" s="114" customFormat="1" ht="13" x14ac:dyDescent="0.3">
      <c r="A386" s="114">
        <v>380</v>
      </c>
      <c r="B386" s="123" t="s">
        <v>43</v>
      </c>
      <c r="C386" s="116">
        <v>14.039999999999994</v>
      </c>
      <c r="D386" s="117">
        <v>2805.9810664999991</v>
      </c>
      <c r="E386" s="118">
        <v>0.38119539434225913</v>
      </c>
      <c r="F386" s="119">
        <v>1</v>
      </c>
      <c r="G386" s="118">
        <v>0.25245227655354818</v>
      </c>
      <c r="H386" s="116">
        <v>15.599999999999996</v>
      </c>
      <c r="I386" s="114">
        <v>0</v>
      </c>
      <c r="J386" s="119">
        <v>1</v>
      </c>
      <c r="K386" s="114" t="s">
        <v>34</v>
      </c>
      <c r="L386" s="124">
        <v>170810.32362765496</v>
      </c>
      <c r="M386" s="121">
        <v>164888.37632891501</v>
      </c>
      <c r="N386" s="121">
        <f t="shared" si="20"/>
        <v>-5921.9472987399495</v>
      </c>
      <c r="O386" s="125">
        <f t="shared" si="21"/>
        <v>-3.4669727057300412E-2</v>
      </c>
      <c r="Q386" s="124">
        <v>329944.52612765494</v>
      </c>
      <c r="R386" s="121">
        <v>324022.57882891502</v>
      </c>
      <c r="S386" s="121">
        <f t="shared" si="22"/>
        <v>-5921.9472987399204</v>
      </c>
      <c r="T386" s="125">
        <f t="shared" si="23"/>
        <v>-1.7948312003360011E-2</v>
      </c>
    </row>
    <row r="387" spans="1:20" s="114" customFormat="1" ht="13" x14ac:dyDescent="0.3">
      <c r="A387" s="114">
        <v>381</v>
      </c>
      <c r="B387" s="123" t="s">
        <v>43</v>
      </c>
      <c r="C387" s="116">
        <v>16.596395000000001</v>
      </c>
      <c r="D387" s="117">
        <v>7167.3676720000012</v>
      </c>
      <c r="E387" s="118">
        <v>0.57998190756429147</v>
      </c>
      <c r="F387" s="119">
        <v>1</v>
      </c>
      <c r="G387" s="118">
        <v>0.21657489649841832</v>
      </c>
      <c r="H387" s="116">
        <v>18.400000000000002</v>
      </c>
      <c r="I387" s="114">
        <v>0</v>
      </c>
      <c r="J387" s="119">
        <v>1</v>
      </c>
      <c r="K387" s="114" t="s">
        <v>34</v>
      </c>
      <c r="L387" s="124">
        <v>276777.20406637329</v>
      </c>
      <c r="M387" s="121">
        <v>278237.0094230533</v>
      </c>
      <c r="N387" s="121">
        <f t="shared" si="20"/>
        <v>1459.8053566800081</v>
      </c>
      <c r="O387" s="125">
        <f t="shared" si="21"/>
        <v>5.2742976489130785E-3</v>
      </c>
      <c r="Q387" s="124">
        <v>682290.45239970658</v>
      </c>
      <c r="R387" s="121">
        <v>683750.25775638665</v>
      </c>
      <c r="S387" s="121">
        <f t="shared" si="22"/>
        <v>1459.8053566800663</v>
      </c>
      <c r="T387" s="125">
        <f t="shared" si="23"/>
        <v>2.1395658572470654E-3</v>
      </c>
    </row>
    <row r="388" spans="1:20" s="114" customFormat="1" ht="13" x14ac:dyDescent="0.3">
      <c r="A388" s="114">
        <v>382</v>
      </c>
      <c r="B388" s="123" t="s">
        <v>43</v>
      </c>
      <c r="C388" s="116">
        <v>5.1030000000000006</v>
      </c>
      <c r="D388" s="117">
        <v>2591.4735406666664</v>
      </c>
      <c r="E388" s="118">
        <v>0.74622213396020121</v>
      </c>
      <c r="F388" s="119">
        <v>1</v>
      </c>
      <c r="G388" s="118">
        <v>0.12238919757926758</v>
      </c>
      <c r="H388" s="116">
        <v>5.6700000000000008</v>
      </c>
      <c r="I388" s="114">
        <v>0</v>
      </c>
      <c r="J388" s="119">
        <v>1</v>
      </c>
      <c r="K388" s="114" t="s">
        <v>34</v>
      </c>
      <c r="L388" s="124">
        <v>104123.83336901334</v>
      </c>
      <c r="M388" s="121">
        <v>106791.85230223999</v>
      </c>
      <c r="N388" s="121">
        <f t="shared" si="20"/>
        <v>2668.0189332266455</v>
      </c>
      <c r="O388" s="125">
        <f t="shared" si="21"/>
        <v>2.5623518140858541E-2</v>
      </c>
      <c r="Q388" s="124">
        <v>248019.91836901329</v>
      </c>
      <c r="R388" s="121">
        <v>250687.93730223994</v>
      </c>
      <c r="S388" s="121">
        <f t="shared" si="22"/>
        <v>2668.0189332266455</v>
      </c>
      <c r="T388" s="125">
        <f t="shared" si="23"/>
        <v>1.0757276878291151E-2</v>
      </c>
    </row>
    <row r="389" spans="1:20" s="114" customFormat="1" ht="13" x14ac:dyDescent="0.3">
      <c r="A389" s="114">
        <v>383</v>
      </c>
      <c r="B389" s="123" t="s">
        <v>43</v>
      </c>
      <c r="C389" s="116">
        <v>13.398275000000003</v>
      </c>
      <c r="D389" s="117">
        <v>8614.7801443333337</v>
      </c>
      <c r="E389" s="118">
        <v>0.85894619836218022</v>
      </c>
      <c r="F389" s="119">
        <v>1</v>
      </c>
      <c r="G389" s="118">
        <v>8.5256721480937325E-2</v>
      </c>
      <c r="H389" s="116">
        <v>12.799999999999999</v>
      </c>
      <c r="I389" s="114">
        <v>0</v>
      </c>
      <c r="J389" s="119">
        <v>1</v>
      </c>
      <c r="K389" s="114" t="s">
        <v>34</v>
      </c>
      <c r="L389" s="124">
        <v>276640.07399877004</v>
      </c>
      <c r="M389" s="121">
        <v>288035.24799194332</v>
      </c>
      <c r="N389" s="121">
        <f t="shared" si="20"/>
        <v>11395.173993173288</v>
      </c>
      <c r="O389" s="125">
        <f t="shared" si="21"/>
        <v>4.119133511084859E-2</v>
      </c>
      <c r="Q389" s="124">
        <v>744914.78649877012</v>
      </c>
      <c r="R389" s="121">
        <v>756309.96049194341</v>
      </c>
      <c r="S389" s="121">
        <f t="shared" si="22"/>
        <v>11395.173993173288</v>
      </c>
      <c r="T389" s="125">
        <f t="shared" si="23"/>
        <v>1.5297285273034518E-2</v>
      </c>
    </row>
    <row r="390" spans="1:20" s="114" customFormat="1" ht="13" x14ac:dyDescent="0.3">
      <c r="A390" s="114">
        <v>384</v>
      </c>
      <c r="B390" s="123" t="s">
        <v>43</v>
      </c>
      <c r="C390" s="116">
        <v>21.878195666666674</v>
      </c>
      <c r="D390" s="117">
        <v>11322.815992000002</v>
      </c>
      <c r="E390" s="118">
        <v>0.64680195978135024</v>
      </c>
      <c r="F390" s="119">
        <v>1</v>
      </c>
      <c r="G390" s="118">
        <v>7.7599038384308483E-2</v>
      </c>
      <c r="H390" s="116">
        <v>23.300000000000008</v>
      </c>
      <c r="I390" s="114">
        <v>0</v>
      </c>
      <c r="J390" s="119">
        <v>1</v>
      </c>
      <c r="K390" s="114" t="s">
        <v>34</v>
      </c>
      <c r="L390" s="124">
        <v>404725.51317244006</v>
      </c>
      <c r="M390" s="121">
        <v>406016.00342258665</v>
      </c>
      <c r="N390" s="121">
        <f t="shared" si="20"/>
        <v>1290.4902501465986</v>
      </c>
      <c r="O390" s="125">
        <f t="shared" si="21"/>
        <v>3.1885567085482049E-3</v>
      </c>
      <c r="Q390" s="124">
        <v>1069349.9631724402</v>
      </c>
      <c r="R390" s="121">
        <v>1070640.4534225867</v>
      </c>
      <c r="S390" s="121">
        <f t="shared" si="22"/>
        <v>1290.4902501464821</v>
      </c>
      <c r="T390" s="125">
        <f t="shared" si="23"/>
        <v>1.206798797951968E-3</v>
      </c>
    </row>
    <row r="391" spans="1:20" s="114" customFormat="1" ht="13" x14ac:dyDescent="0.3">
      <c r="A391" s="114">
        <v>385</v>
      </c>
      <c r="B391" s="123" t="s">
        <v>43</v>
      </c>
      <c r="C391" s="116">
        <v>3.600000000000001</v>
      </c>
      <c r="D391" s="117">
        <v>553.34826426666677</v>
      </c>
      <c r="E391" s="118">
        <v>0.36855900294183591</v>
      </c>
      <c r="F391" s="119">
        <v>1</v>
      </c>
      <c r="G391" s="118">
        <v>0.44919789905649621</v>
      </c>
      <c r="H391" s="116">
        <v>4</v>
      </c>
      <c r="I391" s="114">
        <v>0</v>
      </c>
      <c r="J391" s="119">
        <v>1</v>
      </c>
      <c r="K391" s="114" t="s">
        <v>34</v>
      </c>
      <c r="L391" s="124">
        <v>50732.612959632002</v>
      </c>
      <c r="M391" s="121">
        <v>49924.160560042663</v>
      </c>
      <c r="N391" s="121">
        <f t="shared" si="20"/>
        <v>-808.45239958933962</v>
      </c>
      <c r="O391" s="125">
        <f t="shared" si="21"/>
        <v>-1.59355560935256E-2</v>
      </c>
      <c r="Q391" s="124">
        <v>82086.922959632007</v>
      </c>
      <c r="R391" s="121">
        <v>81278.470560042668</v>
      </c>
      <c r="S391" s="121">
        <f t="shared" si="22"/>
        <v>-808.45239958933962</v>
      </c>
      <c r="T391" s="125">
        <f t="shared" si="23"/>
        <v>-9.8487355895519844E-3</v>
      </c>
    </row>
    <row r="392" spans="1:20" s="114" customFormat="1" ht="13" x14ac:dyDescent="0.3">
      <c r="A392" s="114">
        <v>386</v>
      </c>
      <c r="B392" s="123" t="s">
        <v>43</v>
      </c>
      <c r="C392" s="116">
        <v>24.110730999999998</v>
      </c>
      <c r="D392" s="117">
        <v>7417.490487</v>
      </c>
      <c r="E392" s="118">
        <v>0.43442390972326095</v>
      </c>
      <c r="F392" s="119">
        <v>1</v>
      </c>
      <c r="G392" s="118">
        <v>0.46151447165527237</v>
      </c>
      <c r="H392" s="116">
        <v>23</v>
      </c>
      <c r="I392" s="114">
        <v>0</v>
      </c>
      <c r="J392" s="119">
        <v>1</v>
      </c>
      <c r="K392" s="114" t="s">
        <v>34</v>
      </c>
      <c r="L392" s="124">
        <v>279450.50873442338</v>
      </c>
      <c r="M392" s="121">
        <v>290881.50807370333</v>
      </c>
      <c r="N392" s="121">
        <f t="shared" ref="N392:N455" si="24">M392-L392</f>
        <v>11430.999339279952</v>
      </c>
      <c r="O392" s="125">
        <f t="shared" ref="O392:O455" si="25">N392/L392</f>
        <v>4.090527296246018E-2</v>
      </c>
      <c r="Q392" s="124">
        <v>653151.80706775677</v>
      </c>
      <c r="R392" s="121">
        <v>664582.80640703673</v>
      </c>
      <c r="S392" s="121">
        <f t="shared" ref="S392:S455" si="26">R392-Q392</f>
        <v>11430.999339279952</v>
      </c>
      <c r="T392" s="125">
        <f t="shared" ref="T392:T455" si="27">S392/Q392</f>
        <v>1.7501290229292928E-2</v>
      </c>
    </row>
    <row r="393" spans="1:20" s="114" customFormat="1" ht="13" x14ac:dyDescent="0.3">
      <c r="A393" s="114">
        <v>387</v>
      </c>
      <c r="B393" s="123" t="s">
        <v>43</v>
      </c>
      <c r="C393" s="116">
        <v>19.889999999999997</v>
      </c>
      <c r="D393" s="117">
        <v>7432.3051198333333</v>
      </c>
      <c r="E393" s="118">
        <v>0.53726882260333653</v>
      </c>
      <c r="F393" s="119">
        <v>1</v>
      </c>
      <c r="G393" s="118">
        <v>0.14410701269659354</v>
      </c>
      <c r="H393" s="116">
        <v>22.099999999999998</v>
      </c>
      <c r="I393" s="114">
        <v>0</v>
      </c>
      <c r="J393" s="119">
        <v>1</v>
      </c>
      <c r="K393" s="114" t="s">
        <v>34</v>
      </c>
      <c r="L393" s="124">
        <v>320852.28080238833</v>
      </c>
      <c r="M393" s="121">
        <v>312131.01451378164</v>
      </c>
      <c r="N393" s="121">
        <f t="shared" si="24"/>
        <v>-8721.2662886066828</v>
      </c>
      <c r="O393" s="125">
        <f t="shared" si="25"/>
        <v>-2.7181562390008619E-2</v>
      </c>
      <c r="Q393" s="124">
        <v>760255.69246905507</v>
      </c>
      <c r="R393" s="121">
        <v>751534.42618044838</v>
      </c>
      <c r="S393" s="121">
        <f t="shared" si="26"/>
        <v>-8721.2662886066828</v>
      </c>
      <c r="T393" s="125">
        <f t="shared" si="27"/>
        <v>-1.1471490940479433E-2</v>
      </c>
    </row>
    <row r="394" spans="1:20" s="114" customFormat="1" ht="13" x14ac:dyDescent="0.3">
      <c r="A394" s="114">
        <v>388</v>
      </c>
      <c r="B394" s="123" t="s">
        <v>43</v>
      </c>
      <c r="C394" s="116">
        <v>14.400000000000004</v>
      </c>
      <c r="D394" s="117">
        <v>6563.5279919166678</v>
      </c>
      <c r="E394" s="118">
        <v>0.54112736708857756</v>
      </c>
      <c r="F394" s="119">
        <v>1</v>
      </c>
      <c r="G394" s="118">
        <v>0.10102300569903988</v>
      </c>
      <c r="H394" s="116">
        <v>16</v>
      </c>
      <c r="I394" s="114">
        <v>0</v>
      </c>
      <c r="J394" s="119">
        <v>1</v>
      </c>
      <c r="K394" s="114" t="s">
        <v>34</v>
      </c>
      <c r="L394" s="124">
        <v>257607.14160160083</v>
      </c>
      <c r="M394" s="121">
        <v>257169.63865337751</v>
      </c>
      <c r="N394" s="121">
        <f t="shared" si="24"/>
        <v>-437.50294822332216</v>
      </c>
      <c r="O394" s="125">
        <f t="shared" si="25"/>
        <v>-1.698333926238493E-3</v>
      </c>
      <c r="Q394" s="124">
        <v>638316.75493493408</v>
      </c>
      <c r="R394" s="121">
        <v>637879.25198671082</v>
      </c>
      <c r="S394" s="121">
        <f t="shared" si="26"/>
        <v>-437.50294822326396</v>
      </c>
      <c r="T394" s="125">
        <f t="shared" si="27"/>
        <v>-6.8540100951581661E-4</v>
      </c>
    </row>
    <row r="395" spans="1:20" s="114" customFormat="1" ht="13" x14ac:dyDescent="0.3">
      <c r="A395" s="114">
        <v>389</v>
      </c>
      <c r="B395" s="123" t="s">
        <v>43</v>
      </c>
      <c r="C395" s="116">
        <v>20.507788000000001</v>
      </c>
      <c r="D395" s="117">
        <v>10637.242981833333</v>
      </c>
      <c r="E395" s="118">
        <v>0.67059810594747926</v>
      </c>
      <c r="F395" s="119">
        <v>1</v>
      </c>
      <c r="G395" s="118">
        <v>6.3967036062441363E-2</v>
      </c>
      <c r="H395" s="116">
        <v>21</v>
      </c>
      <c r="I395" s="114">
        <v>0</v>
      </c>
      <c r="J395" s="119">
        <v>1</v>
      </c>
      <c r="K395" s="114" t="s">
        <v>34</v>
      </c>
      <c r="L395" s="124">
        <v>367061.72509306163</v>
      </c>
      <c r="M395" s="121">
        <v>373979.75750173506</v>
      </c>
      <c r="N395" s="121">
        <f t="shared" si="24"/>
        <v>6918.0324086734327</v>
      </c>
      <c r="O395" s="125">
        <f t="shared" si="25"/>
        <v>1.8847054693374787E-2</v>
      </c>
      <c r="Q395" s="124">
        <v>977633.45592639502</v>
      </c>
      <c r="R395" s="121">
        <v>984551.48833506834</v>
      </c>
      <c r="S395" s="121">
        <f t="shared" si="26"/>
        <v>6918.0324086733162</v>
      </c>
      <c r="T395" s="125">
        <f t="shared" si="27"/>
        <v>7.0763048939623931E-3</v>
      </c>
    </row>
    <row r="396" spans="1:20" s="114" customFormat="1" ht="13" x14ac:dyDescent="0.3">
      <c r="A396" s="114">
        <v>390</v>
      </c>
      <c r="B396" s="123" t="s">
        <v>43</v>
      </c>
      <c r="C396" s="116">
        <v>8.5500929999999986</v>
      </c>
      <c r="D396" s="117">
        <v>3341.5213386666669</v>
      </c>
      <c r="E396" s="118">
        <v>0.53530164850110795</v>
      </c>
      <c r="F396" s="119">
        <v>0.90475999999999968</v>
      </c>
      <c r="G396" s="118">
        <v>0.10077851020474304</v>
      </c>
      <c r="H396" s="116">
        <v>9.5</v>
      </c>
      <c r="I396" s="114">
        <v>1</v>
      </c>
      <c r="J396" s="119">
        <v>1</v>
      </c>
      <c r="K396" s="114" t="s">
        <v>35</v>
      </c>
      <c r="L396" s="124">
        <v>156868.03207004003</v>
      </c>
      <c r="M396" s="121">
        <v>152610.55070538667</v>
      </c>
      <c r="N396" s="121">
        <f t="shared" si="24"/>
        <v>-4257.4813646533585</v>
      </c>
      <c r="O396" s="125">
        <f t="shared" si="25"/>
        <v>-2.7140528943159273E-2</v>
      </c>
      <c r="Q396" s="124">
        <v>355716.60540337337</v>
      </c>
      <c r="R396" s="121">
        <v>351459.12403872004</v>
      </c>
      <c r="S396" s="121">
        <f t="shared" si="26"/>
        <v>-4257.4813646533294</v>
      </c>
      <c r="T396" s="125">
        <f t="shared" si="27"/>
        <v>-1.1968745062731767E-2</v>
      </c>
    </row>
    <row r="397" spans="1:20" s="114" customFormat="1" ht="13" x14ac:dyDescent="0.3">
      <c r="A397" s="114">
        <v>391</v>
      </c>
      <c r="B397" s="123" t="s">
        <v>43</v>
      </c>
      <c r="C397" s="116">
        <v>25.199999999999992</v>
      </c>
      <c r="D397" s="117">
        <v>8873.3056768333336</v>
      </c>
      <c r="E397" s="118">
        <v>0.65994387703010349</v>
      </c>
      <c r="F397" s="119">
        <v>0.24347999999999995</v>
      </c>
      <c r="G397" s="118">
        <v>7.7676432437105758E-2</v>
      </c>
      <c r="H397" s="116">
        <v>28</v>
      </c>
      <c r="I397" s="114">
        <v>0</v>
      </c>
      <c r="J397" s="119">
        <v>2</v>
      </c>
      <c r="K397" s="114" t="s">
        <v>34</v>
      </c>
      <c r="L397" s="124">
        <v>328610.62150271167</v>
      </c>
      <c r="M397" s="121">
        <v>321719.10381518496</v>
      </c>
      <c r="N397" s="121">
        <f t="shared" si="24"/>
        <v>-6891.5176875267061</v>
      </c>
      <c r="O397" s="125">
        <f t="shared" si="25"/>
        <v>-2.0971682704631744E-2</v>
      </c>
      <c r="Q397" s="124">
        <v>848968.77233604505</v>
      </c>
      <c r="R397" s="121">
        <v>842077.25464851828</v>
      </c>
      <c r="S397" s="121">
        <f t="shared" si="26"/>
        <v>-6891.5176875267643</v>
      </c>
      <c r="T397" s="125">
        <f t="shared" si="27"/>
        <v>-8.1175161114158314E-3</v>
      </c>
    </row>
    <row r="398" spans="1:20" s="114" customFormat="1" ht="13" x14ac:dyDescent="0.3">
      <c r="A398" s="114">
        <v>392</v>
      </c>
      <c r="B398" s="123" t="s">
        <v>43</v>
      </c>
      <c r="C398" s="116">
        <v>22.742824999999996</v>
      </c>
      <c r="D398" s="117">
        <v>9214.3569248333333</v>
      </c>
      <c r="E398" s="118">
        <v>0.58608465471370308</v>
      </c>
      <c r="F398" s="119">
        <v>1</v>
      </c>
      <c r="G398" s="118">
        <v>6.9663613251900736E-2</v>
      </c>
      <c r="H398" s="116">
        <v>17.759999999999998</v>
      </c>
      <c r="I398" s="114">
        <v>0</v>
      </c>
      <c r="J398" s="119">
        <v>1</v>
      </c>
      <c r="K398" s="114" t="s">
        <v>34</v>
      </c>
      <c r="L398" s="124">
        <v>358480.13641840499</v>
      </c>
      <c r="M398" s="121">
        <v>356208.95048899826</v>
      </c>
      <c r="N398" s="121">
        <f t="shared" si="24"/>
        <v>-2271.1859294067253</v>
      </c>
      <c r="O398" s="125">
        <f t="shared" si="25"/>
        <v>-6.335597704515152E-3</v>
      </c>
      <c r="Q398" s="124">
        <v>878534.28808507184</v>
      </c>
      <c r="R398" s="121">
        <v>876263.10215566505</v>
      </c>
      <c r="S398" s="121">
        <f t="shared" si="26"/>
        <v>-2271.1859294067835</v>
      </c>
      <c r="T398" s="125">
        <f t="shared" si="27"/>
        <v>-2.5851989617357496E-3</v>
      </c>
    </row>
    <row r="399" spans="1:20" s="114" customFormat="1" ht="13" x14ac:dyDescent="0.3">
      <c r="A399" s="114">
        <v>393</v>
      </c>
      <c r="B399" s="123" t="s">
        <v>43</v>
      </c>
      <c r="C399" s="116">
        <v>8.7486639999999998</v>
      </c>
      <c r="D399" s="117">
        <v>4265.4601018333333</v>
      </c>
      <c r="E399" s="118">
        <v>0.63956886454242468</v>
      </c>
      <c r="F399" s="119">
        <v>1</v>
      </c>
      <c r="G399" s="118">
        <v>5.2793901025185552E-2</v>
      </c>
      <c r="H399" s="116">
        <v>9.5999999999999979</v>
      </c>
      <c r="I399" s="114">
        <v>0</v>
      </c>
      <c r="J399" s="119">
        <v>1</v>
      </c>
      <c r="K399" s="114" t="s">
        <v>34</v>
      </c>
      <c r="L399" s="124">
        <v>178151.78123012834</v>
      </c>
      <c r="M399" s="121">
        <v>176501.10311560167</v>
      </c>
      <c r="N399" s="121">
        <f t="shared" si="24"/>
        <v>-1650.6781145266723</v>
      </c>
      <c r="O399" s="125">
        <f t="shared" si="25"/>
        <v>-9.2655717676737772E-3</v>
      </c>
      <c r="Q399" s="124">
        <v>430259.34373012831</v>
      </c>
      <c r="R399" s="121">
        <v>428608.66561560164</v>
      </c>
      <c r="S399" s="121">
        <f t="shared" si="26"/>
        <v>-1650.6781145266723</v>
      </c>
      <c r="T399" s="125">
        <f t="shared" si="27"/>
        <v>-3.8364724405892917E-3</v>
      </c>
    </row>
    <row r="400" spans="1:20" s="114" customFormat="1" ht="13" x14ac:dyDescent="0.3">
      <c r="A400" s="114">
        <v>394</v>
      </c>
      <c r="B400" s="123" t="s">
        <v>43</v>
      </c>
      <c r="C400" s="116">
        <v>10.038984333333332</v>
      </c>
      <c r="D400" s="117">
        <v>2477.8712301666665</v>
      </c>
      <c r="E400" s="118">
        <v>0.32195484276777608</v>
      </c>
      <c r="F400" s="119">
        <v>0.68944000000000016</v>
      </c>
      <c r="G400" s="118">
        <v>0.31854956048878258</v>
      </c>
      <c r="H400" s="116">
        <v>11.099999999999996</v>
      </c>
      <c r="I400" s="114">
        <v>5</v>
      </c>
      <c r="J400" s="119">
        <v>1</v>
      </c>
      <c r="K400" s="114" t="s">
        <v>35</v>
      </c>
      <c r="L400" s="124">
        <v>151109.04293277833</v>
      </c>
      <c r="M400" s="121">
        <v>141201.04165771834</v>
      </c>
      <c r="N400" s="121">
        <f t="shared" si="24"/>
        <v>-9908.0012750599999</v>
      </c>
      <c r="O400" s="125">
        <f t="shared" si="25"/>
        <v>-6.556855289903217E-2</v>
      </c>
      <c r="Q400" s="124">
        <v>333477.58876611164</v>
      </c>
      <c r="R400" s="121">
        <v>323569.58749105164</v>
      </c>
      <c r="S400" s="121">
        <f t="shared" si="26"/>
        <v>-9908.0012750599999</v>
      </c>
      <c r="T400" s="125">
        <f t="shared" si="27"/>
        <v>-2.9711145842574421E-2</v>
      </c>
    </row>
    <row r="401" spans="1:20" s="114" customFormat="1" ht="13" x14ac:dyDescent="0.3">
      <c r="A401" s="114">
        <v>395</v>
      </c>
      <c r="B401" s="123" t="s">
        <v>43</v>
      </c>
      <c r="C401" s="116">
        <v>32.49</v>
      </c>
      <c r="D401" s="117">
        <v>12261.00056191667</v>
      </c>
      <c r="E401" s="118">
        <v>0.75533292880341851</v>
      </c>
      <c r="F401" s="119">
        <v>1</v>
      </c>
      <c r="G401" s="118">
        <v>8.7129560108681003E-2</v>
      </c>
      <c r="H401" s="116">
        <v>36.100000000000009</v>
      </c>
      <c r="I401" s="114">
        <v>0</v>
      </c>
      <c r="J401" s="119">
        <v>1</v>
      </c>
      <c r="K401" s="114" t="s">
        <v>34</v>
      </c>
      <c r="L401" s="124">
        <v>444066.93078750087</v>
      </c>
      <c r="M401" s="121">
        <v>451051.0753300775</v>
      </c>
      <c r="N401" s="121">
        <f t="shared" si="24"/>
        <v>6984.1445425766287</v>
      </c>
      <c r="O401" s="125">
        <f t="shared" si="25"/>
        <v>1.5727684406022003E-2</v>
      </c>
      <c r="Q401" s="124">
        <v>1113233.408287501</v>
      </c>
      <c r="R401" s="121">
        <v>1120217.5528300775</v>
      </c>
      <c r="S401" s="121">
        <f t="shared" si="26"/>
        <v>6984.1445425765123</v>
      </c>
      <c r="T401" s="125">
        <f t="shared" si="27"/>
        <v>6.2737468086951301E-3</v>
      </c>
    </row>
    <row r="402" spans="1:20" s="114" customFormat="1" ht="13" x14ac:dyDescent="0.3">
      <c r="A402" s="114">
        <v>396</v>
      </c>
      <c r="B402" s="123" t="s">
        <v>43</v>
      </c>
      <c r="C402" s="116">
        <v>8.302957000000001</v>
      </c>
      <c r="D402" s="117">
        <v>5259.3242160833333</v>
      </c>
      <c r="E402" s="118">
        <v>0.83234905424757699</v>
      </c>
      <c r="F402" s="119">
        <v>1</v>
      </c>
      <c r="G402" s="118">
        <v>7.8045261778368902E-2</v>
      </c>
      <c r="H402" s="116">
        <v>6.9000000000000012</v>
      </c>
      <c r="I402" s="114">
        <v>0</v>
      </c>
      <c r="J402" s="119">
        <v>1</v>
      </c>
      <c r="K402" s="114" t="s">
        <v>34</v>
      </c>
      <c r="L402" s="124">
        <v>179389.9161162925</v>
      </c>
      <c r="M402" s="121">
        <v>186715.43651303582</v>
      </c>
      <c r="N402" s="121">
        <f t="shared" si="24"/>
        <v>7325.520396743319</v>
      </c>
      <c r="O402" s="125">
        <f t="shared" si="25"/>
        <v>4.0835742361317727E-2</v>
      </c>
      <c r="Q402" s="124">
        <v>472383.17694962583</v>
      </c>
      <c r="R402" s="121">
        <v>479708.69734636915</v>
      </c>
      <c r="S402" s="121">
        <f t="shared" si="26"/>
        <v>7325.520396743319</v>
      </c>
      <c r="T402" s="125">
        <f t="shared" si="27"/>
        <v>1.550758103632573E-2</v>
      </c>
    </row>
    <row r="403" spans="1:20" s="114" customFormat="1" ht="13" x14ac:dyDescent="0.3">
      <c r="A403" s="114">
        <v>397</v>
      </c>
      <c r="B403" s="123" t="s">
        <v>43</v>
      </c>
      <c r="C403" s="116">
        <v>3.6199166666666671</v>
      </c>
      <c r="D403" s="117">
        <v>173.19739486666666</v>
      </c>
      <c r="E403" s="118">
        <v>0.66592765604806237</v>
      </c>
      <c r="F403" s="119">
        <v>1</v>
      </c>
      <c r="G403" s="118">
        <v>0.243592743134316</v>
      </c>
      <c r="H403" s="116">
        <v>1</v>
      </c>
      <c r="I403" s="114">
        <v>0</v>
      </c>
      <c r="J403" s="119">
        <v>1</v>
      </c>
      <c r="K403" s="114" t="s">
        <v>34</v>
      </c>
      <c r="L403" s="124">
        <v>43664.563646607327</v>
      </c>
      <c r="M403" s="121">
        <v>41761.421625948671</v>
      </c>
      <c r="N403" s="121">
        <f t="shared" si="24"/>
        <v>-1903.1420206586554</v>
      </c>
      <c r="O403" s="125">
        <f t="shared" si="25"/>
        <v>-4.3585504164462816E-2</v>
      </c>
      <c r="Q403" s="124">
        <v>53358.837813273989</v>
      </c>
      <c r="R403" s="121">
        <v>51455.695792615334</v>
      </c>
      <c r="S403" s="121">
        <f t="shared" si="26"/>
        <v>-1903.1420206586554</v>
      </c>
      <c r="T403" s="125">
        <f t="shared" si="27"/>
        <v>-3.5666856675525528E-2</v>
      </c>
    </row>
    <row r="404" spans="1:20" s="114" customFormat="1" ht="13" x14ac:dyDescent="0.3">
      <c r="A404" s="114">
        <v>398</v>
      </c>
      <c r="B404" s="123" t="s">
        <v>43</v>
      </c>
      <c r="C404" s="116">
        <v>3.8314999999999988</v>
      </c>
      <c r="D404" s="117">
        <v>990.81668232499987</v>
      </c>
      <c r="E404" s="118">
        <v>0.40213184568060129</v>
      </c>
      <c r="F404" s="119">
        <v>1</v>
      </c>
      <c r="G404" s="118">
        <v>0.33690210591589753</v>
      </c>
      <c r="H404" s="116">
        <v>2</v>
      </c>
      <c r="I404" s="114">
        <v>0</v>
      </c>
      <c r="J404" s="119">
        <v>1</v>
      </c>
      <c r="K404" s="114" t="s">
        <v>34</v>
      </c>
      <c r="L404" s="124">
        <v>61294.865448746074</v>
      </c>
      <c r="M404" s="121">
        <v>61378.932397569093</v>
      </c>
      <c r="N404" s="121">
        <f t="shared" si="24"/>
        <v>84.066948823019629</v>
      </c>
      <c r="O404" s="125">
        <f t="shared" si="25"/>
        <v>1.3715169811950279E-3</v>
      </c>
      <c r="Q404" s="124">
        <v>115458.1187820794</v>
      </c>
      <c r="R404" s="121">
        <v>115542.18573090242</v>
      </c>
      <c r="S404" s="121">
        <f t="shared" si="26"/>
        <v>84.066948823019629</v>
      </c>
      <c r="T404" s="125">
        <f t="shared" si="27"/>
        <v>7.2811639155225796E-4</v>
      </c>
    </row>
    <row r="405" spans="1:20" s="114" customFormat="1" ht="13" x14ac:dyDescent="0.3">
      <c r="A405" s="114">
        <v>399</v>
      </c>
      <c r="B405" s="123" t="s">
        <v>43</v>
      </c>
      <c r="C405" s="116">
        <v>4.786550000000001</v>
      </c>
      <c r="D405" s="117">
        <v>2309.1153485833329</v>
      </c>
      <c r="E405" s="118">
        <v>0.68947463062647185</v>
      </c>
      <c r="F405" s="119">
        <v>1</v>
      </c>
      <c r="G405" s="118">
        <v>0.14919394180550494</v>
      </c>
      <c r="H405" s="116">
        <v>4.3299999999999992</v>
      </c>
      <c r="I405" s="114">
        <v>0</v>
      </c>
      <c r="J405" s="119">
        <v>1</v>
      </c>
      <c r="K405" s="114" t="s">
        <v>34</v>
      </c>
      <c r="L405" s="124">
        <v>96894.482350467471</v>
      </c>
      <c r="M405" s="121">
        <v>98250.816392510838</v>
      </c>
      <c r="N405" s="121">
        <f t="shared" si="24"/>
        <v>1356.3340420433669</v>
      </c>
      <c r="O405" s="125">
        <f t="shared" si="25"/>
        <v>1.3998052408572707E-2</v>
      </c>
      <c r="Q405" s="124">
        <v>227894.95235046744</v>
      </c>
      <c r="R405" s="121">
        <v>229251.28639251081</v>
      </c>
      <c r="S405" s="121">
        <f t="shared" si="26"/>
        <v>1356.3340420433669</v>
      </c>
      <c r="T405" s="125">
        <f t="shared" si="27"/>
        <v>5.9515756187418032E-3</v>
      </c>
    </row>
    <row r="406" spans="1:20" s="114" customFormat="1" ht="13" x14ac:dyDescent="0.3">
      <c r="A406" s="114">
        <v>400</v>
      </c>
      <c r="B406" s="123" t="s">
        <v>43</v>
      </c>
      <c r="C406" s="116">
        <v>0.24299999999999991</v>
      </c>
      <c r="D406" s="117">
        <v>68.070728041666655</v>
      </c>
      <c r="E406" s="118">
        <v>0.58300429564881373</v>
      </c>
      <c r="F406" s="119">
        <v>4.238999999999999E-2</v>
      </c>
      <c r="G406" s="118">
        <v>0.21949744814002592</v>
      </c>
      <c r="H406" s="116">
        <v>0.27</v>
      </c>
      <c r="I406" s="114">
        <v>0</v>
      </c>
      <c r="J406" s="119">
        <v>2</v>
      </c>
      <c r="K406" s="114" t="s">
        <v>34</v>
      </c>
      <c r="L406" s="124">
        <v>3825.0949515795837</v>
      </c>
      <c r="M406" s="121">
        <v>3798.9862462512497</v>
      </c>
      <c r="N406" s="121">
        <f t="shared" si="24"/>
        <v>-26.108705328334054</v>
      </c>
      <c r="O406" s="125">
        <f t="shared" si="25"/>
        <v>-6.8256358754054955E-3</v>
      </c>
      <c r="Q406" s="124">
        <v>7575.2549515795836</v>
      </c>
      <c r="R406" s="121">
        <v>7549.14624625125</v>
      </c>
      <c r="S406" s="121">
        <f t="shared" si="26"/>
        <v>-26.108705328333599</v>
      </c>
      <c r="T406" s="125">
        <f t="shared" si="27"/>
        <v>-3.4465777713381701E-3</v>
      </c>
    </row>
    <row r="407" spans="1:20" s="114" customFormat="1" ht="13" x14ac:dyDescent="0.3">
      <c r="A407" s="114">
        <v>401</v>
      </c>
      <c r="B407" s="123" t="s">
        <v>43</v>
      </c>
      <c r="C407" s="116">
        <v>31.924053666666669</v>
      </c>
      <c r="D407" s="117">
        <v>17218.997158333332</v>
      </c>
      <c r="E407" s="118">
        <v>0.71800831340983295</v>
      </c>
      <c r="F407" s="119">
        <v>1</v>
      </c>
      <c r="G407" s="118">
        <v>6.1605955001524659E-2</v>
      </c>
      <c r="H407" s="116">
        <v>32.800000000000004</v>
      </c>
      <c r="I407" s="114">
        <v>0</v>
      </c>
      <c r="J407" s="119">
        <v>1</v>
      </c>
      <c r="K407" s="114" t="s">
        <v>34</v>
      </c>
      <c r="L407" s="124">
        <v>552138.01415475004</v>
      </c>
      <c r="M407" s="121">
        <v>568121.34767074999</v>
      </c>
      <c r="N407" s="121">
        <f t="shared" si="24"/>
        <v>15983.333515999955</v>
      </c>
      <c r="O407" s="125">
        <f t="shared" si="25"/>
        <v>2.8948076579129071E-2</v>
      </c>
      <c r="Q407" s="124">
        <v>1515199.06165475</v>
      </c>
      <c r="R407" s="121">
        <v>1531182.3951707501</v>
      </c>
      <c r="S407" s="121">
        <f t="shared" si="26"/>
        <v>15983.333516000072</v>
      </c>
      <c r="T407" s="125">
        <f t="shared" si="27"/>
        <v>1.0548669096022711E-2</v>
      </c>
    </row>
    <row r="408" spans="1:20" s="114" customFormat="1" ht="13" x14ac:dyDescent="0.3">
      <c r="A408" s="114">
        <v>402</v>
      </c>
      <c r="B408" s="123" t="s">
        <v>43</v>
      </c>
      <c r="C408" s="116">
        <v>51.12</v>
      </c>
      <c r="D408" s="117">
        <v>22528.225239166673</v>
      </c>
      <c r="E408" s="118">
        <v>0.63820660544616969</v>
      </c>
      <c r="F408" s="119">
        <v>1</v>
      </c>
      <c r="G408" s="118">
        <v>3.3158358099599772E-2</v>
      </c>
      <c r="H408" s="116">
        <v>56.79999999999999</v>
      </c>
      <c r="I408" s="114">
        <v>0</v>
      </c>
      <c r="J408" s="119">
        <v>1</v>
      </c>
      <c r="K408" s="114" t="s">
        <v>34</v>
      </c>
      <c r="L408" s="124">
        <v>853661.77558574162</v>
      </c>
      <c r="M408" s="121">
        <v>826945.58895430842</v>
      </c>
      <c r="N408" s="121">
        <f t="shared" si="24"/>
        <v>-26716.1866314332</v>
      </c>
      <c r="O408" s="125">
        <f t="shared" si="25"/>
        <v>-3.1295985594648232E-2</v>
      </c>
      <c r="Q408" s="124">
        <v>2195387.9805857418</v>
      </c>
      <c r="R408" s="121">
        <v>2168671.7939543086</v>
      </c>
      <c r="S408" s="121">
        <f t="shared" si="26"/>
        <v>-26716.1866314332</v>
      </c>
      <c r="T408" s="125">
        <f t="shared" si="27"/>
        <v>-1.2169232439864763E-2</v>
      </c>
    </row>
    <row r="409" spans="1:20" s="114" customFormat="1" ht="13" x14ac:dyDescent="0.3">
      <c r="A409" s="114">
        <v>403</v>
      </c>
      <c r="B409" s="123" t="s">
        <v>43</v>
      </c>
      <c r="C409" s="116">
        <v>2.6792552666666669</v>
      </c>
      <c r="D409" s="117">
        <v>1452.4376590000002</v>
      </c>
      <c r="E409" s="118">
        <v>0.6971571973167997</v>
      </c>
      <c r="F409" s="119">
        <v>1</v>
      </c>
      <c r="G409" s="118">
        <v>0.25666711976108125</v>
      </c>
      <c r="H409" s="116">
        <v>2.8000000000000003</v>
      </c>
      <c r="I409" s="114">
        <v>0</v>
      </c>
      <c r="J409" s="119">
        <v>1</v>
      </c>
      <c r="K409" s="114" t="s">
        <v>34</v>
      </c>
      <c r="L409" s="124">
        <v>62107.007390596671</v>
      </c>
      <c r="M409" s="121">
        <v>64097.380006623338</v>
      </c>
      <c r="N409" s="121">
        <f t="shared" si="24"/>
        <v>1990.3726160266669</v>
      </c>
      <c r="O409" s="125">
        <f t="shared" si="25"/>
        <v>3.2047472574375235E-2</v>
      </c>
      <c r="Q409" s="124">
        <v>142361.84822392999</v>
      </c>
      <c r="R409" s="121">
        <v>144352.22083995666</v>
      </c>
      <c r="S409" s="121">
        <f t="shared" si="26"/>
        <v>1990.3726160266669</v>
      </c>
      <c r="T409" s="125">
        <f t="shared" si="27"/>
        <v>1.3981081594950099E-2</v>
      </c>
    </row>
    <row r="410" spans="1:20" s="114" customFormat="1" ht="13" x14ac:dyDescent="0.3">
      <c r="A410" s="114">
        <v>404</v>
      </c>
      <c r="B410" s="123" t="s">
        <v>43</v>
      </c>
      <c r="C410" s="116">
        <v>11.25</v>
      </c>
      <c r="D410" s="117">
        <v>4267.0970858333339</v>
      </c>
      <c r="E410" s="118">
        <v>0.55995667687823147</v>
      </c>
      <c r="F410" s="119">
        <v>1</v>
      </c>
      <c r="G410" s="118">
        <v>0.15518054511484969</v>
      </c>
      <c r="H410" s="116">
        <v>12.5</v>
      </c>
      <c r="I410" s="114">
        <v>0</v>
      </c>
      <c r="J410" s="119">
        <v>1</v>
      </c>
      <c r="K410" s="114" t="s">
        <v>34</v>
      </c>
      <c r="L410" s="124">
        <v>186328.45389534163</v>
      </c>
      <c r="M410" s="121">
        <v>185012.806949775</v>
      </c>
      <c r="N410" s="121">
        <f t="shared" si="24"/>
        <v>-1315.6469455666374</v>
      </c>
      <c r="O410" s="125">
        <f t="shared" si="25"/>
        <v>-7.0609019613591594E-3</v>
      </c>
      <c r="Q410" s="124">
        <v>426681.29972867499</v>
      </c>
      <c r="R410" s="121">
        <v>425365.65278310835</v>
      </c>
      <c r="S410" s="121">
        <f t="shared" si="26"/>
        <v>-1315.6469455666374</v>
      </c>
      <c r="T410" s="125">
        <f t="shared" si="27"/>
        <v>-3.0834417782153855E-3</v>
      </c>
    </row>
    <row r="411" spans="1:20" s="114" customFormat="1" ht="13" x14ac:dyDescent="0.3">
      <c r="A411" s="114">
        <v>405</v>
      </c>
      <c r="B411" s="123" t="s">
        <v>43</v>
      </c>
      <c r="C411" s="116">
        <v>25.764655666666666</v>
      </c>
      <c r="D411" s="117">
        <v>6768.9019639999997</v>
      </c>
      <c r="E411" s="118">
        <v>0.35728932992814405</v>
      </c>
      <c r="F411" s="119">
        <v>1</v>
      </c>
      <c r="G411" s="118">
        <v>0.13468182866348621</v>
      </c>
      <c r="H411" s="116">
        <v>25.199999999999992</v>
      </c>
      <c r="I411" s="114">
        <v>0</v>
      </c>
      <c r="J411" s="119">
        <v>1</v>
      </c>
      <c r="K411" s="114" t="s">
        <v>34</v>
      </c>
      <c r="L411" s="124">
        <v>319032.58452181332</v>
      </c>
      <c r="M411" s="121">
        <v>311426.82276564004</v>
      </c>
      <c r="N411" s="121">
        <f t="shared" si="24"/>
        <v>-7605.7617561732768</v>
      </c>
      <c r="O411" s="125">
        <f t="shared" si="25"/>
        <v>-2.3840078177510566E-2</v>
      </c>
      <c r="Q411" s="124">
        <v>703998.20785514661</v>
      </c>
      <c r="R411" s="121">
        <v>696392.44609897328</v>
      </c>
      <c r="S411" s="121">
        <f t="shared" si="26"/>
        <v>-7605.761756173335</v>
      </c>
      <c r="T411" s="125">
        <f t="shared" si="27"/>
        <v>-1.0803666360665343E-2</v>
      </c>
    </row>
    <row r="412" spans="1:20" s="114" customFormat="1" ht="13" x14ac:dyDescent="0.3">
      <c r="A412" s="114">
        <v>406</v>
      </c>
      <c r="B412" s="123" t="s">
        <v>43</v>
      </c>
      <c r="C412" s="116">
        <v>14.22</v>
      </c>
      <c r="D412" s="117">
        <v>4115.1837445833344</v>
      </c>
      <c r="E412" s="118">
        <v>0.56156402538621852</v>
      </c>
      <c r="F412" s="119">
        <v>0.88763999999999987</v>
      </c>
      <c r="G412" s="118">
        <v>0.43438949560038187</v>
      </c>
      <c r="H412" s="116">
        <v>15.800000000000002</v>
      </c>
      <c r="I412" s="114">
        <v>2</v>
      </c>
      <c r="J412" s="119">
        <v>1</v>
      </c>
      <c r="K412" s="114" t="s">
        <v>35</v>
      </c>
      <c r="L412" s="124">
        <v>176823.2103242875</v>
      </c>
      <c r="M412" s="121">
        <v>180672.68717857086</v>
      </c>
      <c r="N412" s="121">
        <f t="shared" si="24"/>
        <v>3849.4768542833626</v>
      </c>
      <c r="O412" s="125">
        <f t="shared" si="25"/>
        <v>2.1770201136058771E-2</v>
      </c>
      <c r="Q412" s="124">
        <v>389728.74532428751</v>
      </c>
      <c r="R412" s="121">
        <v>393578.22217857087</v>
      </c>
      <c r="S412" s="121">
        <f t="shared" si="26"/>
        <v>3849.4768542833626</v>
      </c>
      <c r="T412" s="125">
        <f t="shared" si="27"/>
        <v>9.877323395995001E-3</v>
      </c>
    </row>
    <row r="413" spans="1:20" s="114" customFormat="1" ht="13" x14ac:dyDescent="0.3">
      <c r="A413" s="114">
        <v>407</v>
      </c>
      <c r="B413" s="123" t="s">
        <v>43</v>
      </c>
      <c r="C413" s="116">
        <v>4.68</v>
      </c>
      <c r="D413" s="117">
        <v>2194.3974164166666</v>
      </c>
      <c r="E413" s="118">
        <v>0.76226704079456076</v>
      </c>
      <c r="F413" s="119">
        <v>1</v>
      </c>
      <c r="G413" s="118">
        <v>0.17263068973939366</v>
      </c>
      <c r="H413" s="116">
        <v>5.2000000000000011</v>
      </c>
      <c r="I413" s="114">
        <v>0</v>
      </c>
      <c r="J413" s="119">
        <v>1</v>
      </c>
      <c r="K413" s="114" t="s">
        <v>34</v>
      </c>
      <c r="L413" s="124">
        <v>91383.917518782502</v>
      </c>
      <c r="M413" s="121">
        <v>94000.723463339149</v>
      </c>
      <c r="N413" s="121">
        <f t="shared" si="24"/>
        <v>2616.8059445566469</v>
      </c>
      <c r="O413" s="125">
        <f t="shared" si="25"/>
        <v>2.8635300560613461E-2</v>
      </c>
      <c r="Q413" s="124">
        <v>213337.26585211584</v>
      </c>
      <c r="R413" s="121">
        <v>215954.07179667248</v>
      </c>
      <c r="S413" s="121">
        <f t="shared" si="26"/>
        <v>2616.8059445566323</v>
      </c>
      <c r="T413" s="125">
        <f t="shared" si="27"/>
        <v>1.2266051756614276E-2</v>
      </c>
    </row>
    <row r="414" spans="1:20" s="114" customFormat="1" ht="13" x14ac:dyDescent="0.3">
      <c r="A414" s="114">
        <v>408</v>
      </c>
      <c r="B414" s="123" t="s">
        <v>43</v>
      </c>
      <c r="C414" s="116">
        <v>68.269925000000001</v>
      </c>
      <c r="D414" s="117">
        <v>40871.766460833329</v>
      </c>
      <c r="E414" s="118">
        <v>0.79101297719309771</v>
      </c>
      <c r="F414" s="119">
        <v>1</v>
      </c>
      <c r="G414" s="118">
        <v>0.59853203027788737</v>
      </c>
      <c r="H414" s="116">
        <v>66.580000000000013</v>
      </c>
      <c r="I414" s="114">
        <v>0</v>
      </c>
      <c r="J414" s="119">
        <v>1</v>
      </c>
      <c r="K414" s="114" t="s">
        <v>34</v>
      </c>
      <c r="L414" s="124">
        <v>831325.9954705917</v>
      </c>
      <c r="M414" s="121">
        <v>1014823.475775025</v>
      </c>
      <c r="N414" s="121">
        <f t="shared" si="24"/>
        <v>183497.48030443327</v>
      </c>
      <c r="O414" s="125">
        <f t="shared" si="25"/>
        <v>0.22072866878240729</v>
      </c>
      <c r="Q414" s="124">
        <v>2879773.112970592</v>
      </c>
      <c r="R414" s="121">
        <v>3063270.5932750255</v>
      </c>
      <c r="S414" s="121">
        <f t="shared" si="26"/>
        <v>183497.4803044335</v>
      </c>
      <c r="T414" s="125">
        <f t="shared" si="27"/>
        <v>6.3719422713530746E-2</v>
      </c>
    </row>
    <row r="415" spans="1:20" s="114" customFormat="1" ht="13" x14ac:dyDescent="0.3">
      <c r="A415" s="114">
        <v>409</v>
      </c>
      <c r="B415" s="123" t="s">
        <v>43</v>
      </c>
      <c r="C415" s="116">
        <v>21.177462000000002</v>
      </c>
      <c r="D415" s="117">
        <v>6741.774046333333</v>
      </c>
      <c r="E415" s="118">
        <v>0.38050895255218831</v>
      </c>
      <c r="F415" s="119">
        <v>1</v>
      </c>
      <c r="G415" s="118">
        <v>0.11649822766453088</v>
      </c>
      <c r="H415" s="116">
        <v>11.799999999999999</v>
      </c>
      <c r="I415" s="114">
        <v>0</v>
      </c>
      <c r="J415" s="119">
        <v>1</v>
      </c>
      <c r="K415" s="114" t="s">
        <v>34</v>
      </c>
      <c r="L415" s="124">
        <v>310755.31724157667</v>
      </c>
      <c r="M415" s="121">
        <v>300279.53635063005</v>
      </c>
      <c r="N415" s="121">
        <f t="shared" si="24"/>
        <v>-10475.780890946626</v>
      </c>
      <c r="O415" s="125">
        <f t="shared" si="25"/>
        <v>-3.3710705206704175E-2</v>
      </c>
      <c r="Q415" s="124">
        <v>703173.29724157671</v>
      </c>
      <c r="R415" s="121">
        <v>692697.51635062997</v>
      </c>
      <c r="S415" s="121">
        <f t="shared" si="26"/>
        <v>-10475.780890946742</v>
      </c>
      <c r="T415" s="125">
        <f t="shared" si="27"/>
        <v>-1.4897865052671027E-2</v>
      </c>
    </row>
    <row r="416" spans="1:20" s="114" customFormat="1" ht="13" x14ac:dyDescent="0.3">
      <c r="A416" s="114">
        <v>410</v>
      </c>
      <c r="B416" s="123" t="s">
        <v>43</v>
      </c>
      <c r="C416" s="116">
        <v>35.369999999999997</v>
      </c>
      <c r="D416" s="117">
        <v>15647.538799166667</v>
      </c>
      <c r="E416" s="118">
        <v>0.71290609589502463</v>
      </c>
      <c r="F416" s="119">
        <v>1</v>
      </c>
      <c r="G416" s="118">
        <v>0.26722105097014082</v>
      </c>
      <c r="H416" s="116">
        <v>39.300000000000004</v>
      </c>
      <c r="I416" s="114">
        <v>0</v>
      </c>
      <c r="J416" s="119">
        <v>1</v>
      </c>
      <c r="K416" s="114" t="s">
        <v>34</v>
      </c>
      <c r="L416" s="124">
        <v>483138.89437227492</v>
      </c>
      <c r="M416" s="121">
        <v>512348.4436872417</v>
      </c>
      <c r="N416" s="121">
        <f t="shared" si="24"/>
        <v>29209.549314966775</v>
      </c>
      <c r="O416" s="125">
        <f t="shared" si="25"/>
        <v>6.045787175325161E-2</v>
      </c>
      <c r="Q416" s="124">
        <v>1294862.9710389415</v>
      </c>
      <c r="R416" s="121">
        <v>1324072.5203539084</v>
      </c>
      <c r="S416" s="121">
        <f t="shared" si="26"/>
        <v>29209.549314966891</v>
      </c>
      <c r="T416" s="125">
        <f t="shared" si="27"/>
        <v>2.2558023488408525E-2</v>
      </c>
    </row>
    <row r="417" spans="1:20" s="114" customFormat="1" ht="13" x14ac:dyDescent="0.3">
      <c r="A417" s="114">
        <v>411</v>
      </c>
      <c r="B417" s="123" t="s">
        <v>43</v>
      </c>
      <c r="C417" s="116">
        <v>5.9904000000000002</v>
      </c>
      <c r="D417" s="117">
        <v>3087.5089392499995</v>
      </c>
      <c r="E417" s="118">
        <v>0.74562428827801808</v>
      </c>
      <c r="F417" s="119">
        <v>0.54495000000000005</v>
      </c>
      <c r="G417" s="118">
        <v>0.179599199311404</v>
      </c>
      <c r="H417" s="116">
        <v>6.6599999999999975</v>
      </c>
      <c r="I417" s="114">
        <v>0</v>
      </c>
      <c r="J417" s="119">
        <v>2</v>
      </c>
      <c r="K417" s="114" t="s">
        <v>34</v>
      </c>
      <c r="L417" s="124">
        <v>108499.15186058084</v>
      </c>
      <c r="M417" s="121">
        <v>112879.96055785083</v>
      </c>
      <c r="N417" s="121">
        <f t="shared" si="24"/>
        <v>4380.8086972699966</v>
      </c>
      <c r="O417" s="125">
        <f t="shared" si="25"/>
        <v>4.037643264621317E-2</v>
      </c>
      <c r="Q417" s="124">
        <v>279836.11852724751</v>
      </c>
      <c r="R417" s="121">
        <v>284216.92722451751</v>
      </c>
      <c r="S417" s="121">
        <f t="shared" si="26"/>
        <v>4380.8086972699966</v>
      </c>
      <c r="T417" s="125">
        <f t="shared" si="27"/>
        <v>1.5654908023759767E-2</v>
      </c>
    </row>
    <row r="418" spans="1:20" s="114" customFormat="1" ht="13" x14ac:dyDescent="0.3">
      <c r="A418" s="114">
        <v>412</v>
      </c>
      <c r="B418" s="123" t="s">
        <v>43</v>
      </c>
      <c r="C418" s="116">
        <v>1.8900000000000003</v>
      </c>
      <c r="D418" s="117">
        <v>139.16942433333335</v>
      </c>
      <c r="E418" s="118">
        <v>0.23701621818466617</v>
      </c>
      <c r="F418" s="119">
        <v>1</v>
      </c>
      <c r="G418" s="118">
        <v>0.68916519716655023</v>
      </c>
      <c r="H418" s="116">
        <v>2.1000000000000005</v>
      </c>
      <c r="I418" s="114">
        <v>0</v>
      </c>
      <c r="J418" s="119">
        <v>1</v>
      </c>
      <c r="K418" s="114" t="s">
        <v>34</v>
      </c>
      <c r="L418" s="124">
        <v>30692.044204303329</v>
      </c>
      <c r="M418" s="121">
        <v>29630.80209567667</v>
      </c>
      <c r="N418" s="121">
        <f t="shared" si="24"/>
        <v>-1061.2421086266586</v>
      </c>
      <c r="O418" s="125">
        <f t="shared" si="25"/>
        <v>-3.4577107395077383E-2</v>
      </c>
      <c r="Q418" s="124">
        <v>38318.506704303327</v>
      </c>
      <c r="R418" s="121">
        <v>37257.264595676672</v>
      </c>
      <c r="S418" s="121">
        <f t="shared" si="26"/>
        <v>-1061.242108626655</v>
      </c>
      <c r="T418" s="125">
        <f t="shared" si="27"/>
        <v>-2.7695288775631568E-2</v>
      </c>
    </row>
    <row r="419" spans="1:20" s="114" customFormat="1" ht="13" x14ac:dyDescent="0.3">
      <c r="A419" s="114">
        <v>413</v>
      </c>
      <c r="B419" s="123" t="s">
        <v>43</v>
      </c>
      <c r="C419" s="116">
        <v>1.1853</v>
      </c>
      <c r="D419" s="117">
        <v>4.2743061999999998</v>
      </c>
      <c r="E419" s="118">
        <v>6.0019004188391685E-2</v>
      </c>
      <c r="F419" s="119">
        <v>1</v>
      </c>
      <c r="G419" s="118">
        <v>0.67924039439110739</v>
      </c>
      <c r="H419" s="116">
        <v>1.32</v>
      </c>
      <c r="I419" s="114">
        <v>0</v>
      </c>
      <c r="J419" s="119">
        <v>1</v>
      </c>
      <c r="K419" s="114" t="s">
        <v>34</v>
      </c>
      <c r="L419" s="124">
        <v>22323.897943767326</v>
      </c>
      <c r="M419" s="121">
        <v>21567.464738095332</v>
      </c>
      <c r="N419" s="121">
        <f t="shared" si="24"/>
        <v>-756.43320567199407</v>
      </c>
      <c r="O419" s="125">
        <f t="shared" si="25"/>
        <v>-3.3884459048209581E-2</v>
      </c>
      <c r="Q419" s="124">
        <v>22577.510443767325</v>
      </c>
      <c r="R419" s="121">
        <v>21821.077238095331</v>
      </c>
      <c r="S419" s="121">
        <f t="shared" si="26"/>
        <v>-756.43320567199407</v>
      </c>
      <c r="T419" s="125">
        <f t="shared" si="27"/>
        <v>-3.3503835932487083E-2</v>
      </c>
    </row>
    <row r="420" spans="1:20" s="114" customFormat="1" ht="13" x14ac:dyDescent="0.3">
      <c r="A420" s="114">
        <v>414</v>
      </c>
      <c r="B420" s="123" t="s">
        <v>43</v>
      </c>
      <c r="C420" s="116">
        <v>3.6674999999999991</v>
      </c>
      <c r="D420" s="117">
        <v>938.89958625000008</v>
      </c>
      <c r="E420" s="118">
        <v>0.48478139248753221</v>
      </c>
      <c r="F420" s="119">
        <v>1</v>
      </c>
      <c r="G420" s="118">
        <v>0.50642966231834341</v>
      </c>
      <c r="H420" s="116">
        <v>4.0799999999999992</v>
      </c>
      <c r="I420" s="114">
        <v>0</v>
      </c>
      <c r="J420" s="119">
        <v>1</v>
      </c>
      <c r="K420" s="114" t="s">
        <v>34</v>
      </c>
      <c r="L420" s="124">
        <v>57647.658946004172</v>
      </c>
      <c r="M420" s="121">
        <v>58266.347153954157</v>
      </c>
      <c r="N420" s="121">
        <f t="shared" si="24"/>
        <v>618.68820794998464</v>
      </c>
      <c r="O420" s="125">
        <f t="shared" si="25"/>
        <v>1.0732234738785847E-2</v>
      </c>
      <c r="Q420" s="124">
        <v>109110.29477933751</v>
      </c>
      <c r="R420" s="121">
        <v>109728.98298728748</v>
      </c>
      <c r="S420" s="121">
        <f t="shared" si="26"/>
        <v>618.68820794997737</v>
      </c>
      <c r="T420" s="125">
        <f t="shared" si="27"/>
        <v>5.6703009482395785E-3</v>
      </c>
    </row>
    <row r="421" spans="1:20" s="114" customFormat="1" ht="13" x14ac:dyDescent="0.3">
      <c r="A421" s="114">
        <v>415</v>
      </c>
      <c r="B421" s="123" t="s">
        <v>43</v>
      </c>
      <c r="C421" s="116">
        <v>18.990000000000002</v>
      </c>
      <c r="D421" s="117">
        <v>4778.9546709166671</v>
      </c>
      <c r="E421" s="118">
        <v>0.52735092169066522</v>
      </c>
      <c r="F421" s="119">
        <v>1</v>
      </c>
      <c r="G421" s="118">
        <v>9.2517579424111873E-2</v>
      </c>
      <c r="H421" s="116">
        <v>21.099999999999998</v>
      </c>
      <c r="I421" s="114">
        <v>0</v>
      </c>
      <c r="J421" s="119">
        <v>1</v>
      </c>
      <c r="K421" s="114" t="s">
        <v>34</v>
      </c>
      <c r="L421" s="124">
        <v>245056.40533046421</v>
      </c>
      <c r="M421" s="121">
        <v>237444.3381530008</v>
      </c>
      <c r="N421" s="121">
        <f t="shared" si="24"/>
        <v>-7612.0671774634102</v>
      </c>
      <c r="O421" s="125">
        <f t="shared" si="25"/>
        <v>-3.106251055628749E-2</v>
      </c>
      <c r="Q421" s="124">
        <v>526589.95283046423</v>
      </c>
      <c r="R421" s="121">
        <v>518977.88565300079</v>
      </c>
      <c r="S421" s="121">
        <f t="shared" si="26"/>
        <v>-7612.0671774634393</v>
      </c>
      <c r="T421" s="125">
        <f t="shared" si="27"/>
        <v>-1.445539767051755E-2</v>
      </c>
    </row>
    <row r="422" spans="1:20" s="114" customFormat="1" ht="13" x14ac:dyDescent="0.3">
      <c r="A422" s="114">
        <v>416</v>
      </c>
      <c r="B422" s="123" t="s">
        <v>43</v>
      </c>
      <c r="C422" s="116">
        <v>12.763275000000002</v>
      </c>
      <c r="D422" s="117">
        <v>6097.0122010833329</v>
      </c>
      <c r="E422" s="118">
        <v>0.66022297419787657</v>
      </c>
      <c r="F422" s="119">
        <v>0.11187999999999999</v>
      </c>
      <c r="G422" s="118">
        <v>6.359610177465258E-2</v>
      </c>
      <c r="H422" s="116">
        <v>12.900000000000004</v>
      </c>
      <c r="I422" s="114">
        <v>0</v>
      </c>
      <c r="J422" s="119">
        <v>4</v>
      </c>
      <c r="K422" s="114" t="s">
        <v>34</v>
      </c>
      <c r="L422" s="124">
        <v>207340.26709790921</v>
      </c>
      <c r="M422" s="121">
        <v>204078.4680000525</v>
      </c>
      <c r="N422" s="121">
        <f t="shared" si="24"/>
        <v>-3261.7990978567104</v>
      </c>
      <c r="O422" s="125">
        <f t="shared" si="25"/>
        <v>-1.5731623883345532E-2</v>
      </c>
      <c r="Q422" s="124">
        <v>567210.6020979092</v>
      </c>
      <c r="R422" s="121">
        <v>563948.80300005246</v>
      </c>
      <c r="S422" s="121">
        <f t="shared" si="26"/>
        <v>-3261.7990978567395</v>
      </c>
      <c r="T422" s="125">
        <f t="shared" si="27"/>
        <v>-5.7505961379997325E-3</v>
      </c>
    </row>
    <row r="423" spans="1:20" s="114" customFormat="1" ht="13" x14ac:dyDescent="0.3">
      <c r="A423" s="114">
        <v>417</v>
      </c>
      <c r="B423" s="123" t="s">
        <v>43</v>
      </c>
      <c r="C423" s="116">
        <v>22.680000000000003</v>
      </c>
      <c r="D423" s="117">
        <v>10550.2159295</v>
      </c>
      <c r="E423" s="118">
        <v>0.81058642072723086</v>
      </c>
      <c r="F423" s="119">
        <v>1</v>
      </c>
      <c r="G423" s="118">
        <v>0.15620004615623617</v>
      </c>
      <c r="H423" s="116">
        <v>25.199999999999992</v>
      </c>
      <c r="I423" s="114">
        <v>0</v>
      </c>
      <c r="J423" s="119">
        <v>1</v>
      </c>
      <c r="K423" s="114" t="s">
        <v>34</v>
      </c>
      <c r="L423" s="124">
        <v>355603.6138683983</v>
      </c>
      <c r="M423" s="121">
        <v>368414.00071337837</v>
      </c>
      <c r="N423" s="121">
        <f t="shared" si="24"/>
        <v>12810.386844980065</v>
      </c>
      <c r="O423" s="125">
        <f t="shared" si="25"/>
        <v>3.6024343806924666E-2</v>
      </c>
      <c r="Q423" s="124">
        <v>936339.77303506481</v>
      </c>
      <c r="R423" s="121">
        <v>949150.15988004487</v>
      </c>
      <c r="S423" s="121">
        <f t="shared" si="26"/>
        <v>12810.386844980065</v>
      </c>
      <c r="T423" s="125">
        <f t="shared" si="27"/>
        <v>1.3681344330227796E-2</v>
      </c>
    </row>
    <row r="424" spans="1:20" s="114" customFormat="1" ht="13" x14ac:dyDescent="0.3">
      <c r="A424" s="114">
        <v>418</v>
      </c>
      <c r="B424" s="123" t="s">
        <v>43</v>
      </c>
      <c r="C424" s="116">
        <v>10.074600000000002</v>
      </c>
      <c r="D424" s="117">
        <v>2859.078884</v>
      </c>
      <c r="E424" s="118">
        <v>0.7002195508561575</v>
      </c>
      <c r="F424" s="119">
        <v>1</v>
      </c>
      <c r="G424" s="118">
        <v>0.28558010140609313</v>
      </c>
      <c r="H424" s="116">
        <v>11.19</v>
      </c>
      <c r="I424" s="114">
        <v>0</v>
      </c>
      <c r="J424" s="119">
        <v>1</v>
      </c>
      <c r="K424" s="114" t="s">
        <v>34</v>
      </c>
      <c r="L424" s="124">
        <v>137370.84037687999</v>
      </c>
      <c r="M424" s="121">
        <v>139111.44150783998</v>
      </c>
      <c r="N424" s="121">
        <f t="shared" si="24"/>
        <v>1740.6011309599853</v>
      </c>
      <c r="O424" s="125">
        <f t="shared" si="25"/>
        <v>1.2670819558099863E-2</v>
      </c>
      <c r="Q424" s="124">
        <v>292741.19704354659</v>
      </c>
      <c r="R424" s="121">
        <v>294481.79817450664</v>
      </c>
      <c r="S424" s="121">
        <f t="shared" si="26"/>
        <v>1740.6011309600435</v>
      </c>
      <c r="T424" s="125">
        <f t="shared" si="27"/>
        <v>5.9458701014368032E-3</v>
      </c>
    </row>
    <row r="425" spans="1:20" s="114" customFormat="1" ht="13" x14ac:dyDescent="0.3">
      <c r="A425" s="114">
        <v>419</v>
      </c>
      <c r="B425" s="123" t="s">
        <v>43</v>
      </c>
      <c r="C425" s="116">
        <v>9.1633813333333336</v>
      </c>
      <c r="D425" s="117">
        <v>3809.3496768333334</v>
      </c>
      <c r="E425" s="118">
        <v>0.53734974791248458</v>
      </c>
      <c r="F425" s="119">
        <v>1</v>
      </c>
      <c r="G425" s="118">
        <v>0.26856767502934054</v>
      </c>
      <c r="H425" s="116">
        <v>9</v>
      </c>
      <c r="I425" s="114">
        <v>0</v>
      </c>
      <c r="J425" s="119">
        <v>1</v>
      </c>
      <c r="K425" s="114" t="s">
        <v>34</v>
      </c>
      <c r="L425" s="124">
        <v>153003.821647045</v>
      </c>
      <c r="M425" s="121">
        <v>156959.68413485168</v>
      </c>
      <c r="N425" s="121">
        <f t="shared" si="24"/>
        <v>3955.8624878066767</v>
      </c>
      <c r="O425" s="125">
        <f t="shared" si="25"/>
        <v>2.5854664577805185E-2</v>
      </c>
      <c r="Q425" s="124">
        <v>362123.95914704498</v>
      </c>
      <c r="R425" s="121">
        <v>366079.82163485163</v>
      </c>
      <c r="S425" s="121">
        <f t="shared" si="26"/>
        <v>3955.8624878066476</v>
      </c>
      <c r="T425" s="125">
        <f t="shared" si="27"/>
        <v>1.0924056218551173E-2</v>
      </c>
    </row>
    <row r="426" spans="1:20" s="114" customFormat="1" ht="13" x14ac:dyDescent="0.3">
      <c r="A426" s="114">
        <v>420</v>
      </c>
      <c r="B426" s="123" t="s">
        <v>43</v>
      </c>
      <c r="C426" s="116">
        <v>13.770000000000001</v>
      </c>
      <c r="D426" s="117">
        <v>6979.6980336666675</v>
      </c>
      <c r="E426" s="118">
        <v>0.71059085482482809</v>
      </c>
      <c r="F426" s="119">
        <v>1</v>
      </c>
      <c r="G426" s="118">
        <v>5.6019413406116936E-2</v>
      </c>
      <c r="H426" s="116">
        <v>15.300000000000002</v>
      </c>
      <c r="I426" s="114">
        <v>0</v>
      </c>
      <c r="J426" s="119">
        <v>1</v>
      </c>
      <c r="K426" s="114" t="s">
        <v>34</v>
      </c>
      <c r="L426" s="124">
        <v>254070.95248502333</v>
      </c>
      <c r="M426" s="121">
        <v>258230.90468916998</v>
      </c>
      <c r="N426" s="121">
        <f t="shared" si="24"/>
        <v>4159.9522041466553</v>
      </c>
      <c r="O426" s="125">
        <f t="shared" si="25"/>
        <v>1.6373190888052704E-2</v>
      </c>
      <c r="Q426" s="124">
        <v>650705.33748502331</v>
      </c>
      <c r="R426" s="121">
        <v>654865.28968916996</v>
      </c>
      <c r="S426" s="121">
        <f t="shared" si="26"/>
        <v>4159.9522041466553</v>
      </c>
      <c r="T426" s="125">
        <f t="shared" si="27"/>
        <v>6.3929892141731523E-3</v>
      </c>
    </row>
    <row r="427" spans="1:20" s="114" customFormat="1" ht="13" x14ac:dyDescent="0.3">
      <c r="A427" s="114">
        <v>421</v>
      </c>
      <c r="B427" s="123" t="s">
        <v>43</v>
      </c>
      <c r="C427" s="116">
        <v>28.044</v>
      </c>
      <c r="D427" s="117">
        <v>8932.0704631666649</v>
      </c>
      <c r="E427" s="118">
        <v>0.64929668647372307</v>
      </c>
      <c r="F427" s="119">
        <v>4.8320000000000009E-2</v>
      </c>
      <c r="G427" s="118">
        <v>0.27472859203756916</v>
      </c>
      <c r="H427" s="116">
        <v>31.160000000000007</v>
      </c>
      <c r="I427" s="114">
        <v>0</v>
      </c>
      <c r="J427" s="119">
        <v>2</v>
      </c>
      <c r="K427" s="114" t="s">
        <v>36</v>
      </c>
      <c r="L427" s="124">
        <v>285270.10184808838</v>
      </c>
      <c r="M427" s="121">
        <v>292148.99375721498</v>
      </c>
      <c r="N427" s="121">
        <f t="shared" si="24"/>
        <v>6878.8919091265998</v>
      </c>
      <c r="O427" s="125">
        <f t="shared" si="25"/>
        <v>2.4113609749365664E-2</v>
      </c>
      <c r="Q427" s="124">
        <v>763067.85851475503</v>
      </c>
      <c r="R427" s="121">
        <v>769946.75042388169</v>
      </c>
      <c r="S427" s="121">
        <f t="shared" si="26"/>
        <v>6878.891909126658</v>
      </c>
      <c r="T427" s="125">
        <f t="shared" si="27"/>
        <v>9.0147839833220351E-3</v>
      </c>
    </row>
    <row r="428" spans="1:20" s="114" customFormat="1" ht="13" x14ac:dyDescent="0.3">
      <c r="A428" s="114">
        <v>422</v>
      </c>
      <c r="B428" s="123" t="s">
        <v>43</v>
      </c>
      <c r="C428" s="116">
        <v>16.733386999999997</v>
      </c>
      <c r="D428" s="117">
        <v>7720.7114794166664</v>
      </c>
      <c r="E428" s="118">
        <v>0.55727347033605301</v>
      </c>
      <c r="F428" s="119">
        <v>1</v>
      </c>
      <c r="G428" s="118">
        <v>8.3891001833253487E-2</v>
      </c>
      <c r="H428" s="116">
        <v>17.400000000000002</v>
      </c>
      <c r="I428" s="114">
        <v>0</v>
      </c>
      <c r="J428" s="119">
        <v>1</v>
      </c>
      <c r="K428" s="114" t="s">
        <v>34</v>
      </c>
      <c r="L428" s="124">
        <v>311809.59662839252</v>
      </c>
      <c r="M428" s="121">
        <v>305657.50604766916</v>
      </c>
      <c r="N428" s="121">
        <f t="shared" si="24"/>
        <v>-6152.0905807233648</v>
      </c>
      <c r="O428" s="125">
        <f t="shared" si="25"/>
        <v>-1.9730279783708147E-2</v>
      </c>
      <c r="Q428" s="124">
        <v>765339.60496172588</v>
      </c>
      <c r="R428" s="121">
        <v>759187.51438100252</v>
      </c>
      <c r="S428" s="121">
        <f t="shared" si="26"/>
        <v>-6152.0905807233648</v>
      </c>
      <c r="T428" s="125">
        <f t="shared" si="27"/>
        <v>-8.0383800091346734E-3</v>
      </c>
    </row>
    <row r="429" spans="1:20" s="114" customFormat="1" ht="13" x14ac:dyDescent="0.3">
      <c r="A429" s="114">
        <v>423</v>
      </c>
      <c r="B429" s="123" t="s">
        <v>43</v>
      </c>
      <c r="C429" s="116">
        <v>24.554417333333333</v>
      </c>
      <c r="D429" s="117">
        <v>14330.595930166666</v>
      </c>
      <c r="E429" s="118">
        <v>0.75419846193228601</v>
      </c>
      <c r="F429" s="119">
        <v>1</v>
      </c>
      <c r="G429" s="118">
        <v>8.0470724379991254E-2</v>
      </c>
      <c r="H429" s="116">
        <v>21</v>
      </c>
      <c r="I429" s="114">
        <v>0</v>
      </c>
      <c r="J429" s="119">
        <v>1</v>
      </c>
      <c r="K429" s="114" t="s">
        <v>34</v>
      </c>
      <c r="L429" s="124">
        <v>467765.7482554451</v>
      </c>
      <c r="M429" s="121">
        <v>478147.03679538495</v>
      </c>
      <c r="N429" s="121">
        <f t="shared" si="24"/>
        <v>10381.288539939851</v>
      </c>
      <c r="O429" s="125">
        <f t="shared" si="25"/>
        <v>2.2193349082649524E-2</v>
      </c>
      <c r="Q429" s="124">
        <v>1275114.6574221118</v>
      </c>
      <c r="R429" s="121">
        <v>1285495.9459620516</v>
      </c>
      <c r="S429" s="121">
        <f t="shared" si="26"/>
        <v>10381.288539939793</v>
      </c>
      <c r="T429" s="125">
        <f t="shared" si="27"/>
        <v>8.1414549503552522E-3</v>
      </c>
    </row>
    <row r="430" spans="1:20" s="114" customFormat="1" ht="13" x14ac:dyDescent="0.3">
      <c r="A430" s="114">
        <v>424</v>
      </c>
      <c r="B430" s="123" t="s">
        <v>43</v>
      </c>
      <c r="C430" s="116">
        <v>31.410000000000007</v>
      </c>
      <c r="D430" s="117">
        <v>14511.720771666667</v>
      </c>
      <c r="E430" s="118">
        <v>0.73443163156777425</v>
      </c>
      <c r="F430" s="119">
        <v>1</v>
      </c>
      <c r="G430" s="118">
        <v>6.135471275670823E-2</v>
      </c>
      <c r="H430" s="116">
        <v>34.899999999999991</v>
      </c>
      <c r="I430" s="114">
        <v>0</v>
      </c>
      <c r="J430" s="119">
        <v>1</v>
      </c>
      <c r="K430" s="114" t="s">
        <v>34</v>
      </c>
      <c r="L430" s="124">
        <v>503830.94842934998</v>
      </c>
      <c r="M430" s="121">
        <v>510054.03794221673</v>
      </c>
      <c r="N430" s="121">
        <f t="shared" si="24"/>
        <v>6223.0895128667471</v>
      </c>
      <c r="O430" s="125">
        <f t="shared" si="25"/>
        <v>1.2351542778915623E-2</v>
      </c>
      <c r="Q430" s="124">
        <v>1328778.5825960166</v>
      </c>
      <c r="R430" s="121">
        <v>1335001.6721088835</v>
      </c>
      <c r="S430" s="121">
        <f t="shared" si="26"/>
        <v>6223.0895128669217</v>
      </c>
      <c r="T430" s="125">
        <f t="shared" si="27"/>
        <v>4.6833156361603574E-3</v>
      </c>
    </row>
    <row r="431" spans="1:20" s="114" customFormat="1" ht="13" x14ac:dyDescent="0.3">
      <c r="A431" s="114">
        <v>425</v>
      </c>
      <c r="B431" s="123" t="s">
        <v>43</v>
      </c>
      <c r="C431" s="116">
        <v>4.32</v>
      </c>
      <c r="D431" s="117">
        <v>256.69673063333335</v>
      </c>
      <c r="E431" s="118">
        <v>0.1267971765876264</v>
      </c>
      <c r="F431" s="119">
        <v>1</v>
      </c>
      <c r="G431" s="118">
        <v>0.70440220857252478</v>
      </c>
      <c r="H431" s="116">
        <v>4.7999999999999989</v>
      </c>
      <c r="I431" s="114">
        <v>0</v>
      </c>
      <c r="J431" s="119">
        <v>1</v>
      </c>
      <c r="K431" s="114" t="s">
        <v>34</v>
      </c>
      <c r="L431" s="124">
        <v>52284.02906064433</v>
      </c>
      <c r="M431" s="121">
        <v>49438.617617189659</v>
      </c>
      <c r="N431" s="121">
        <f t="shared" si="24"/>
        <v>-2845.4114434546718</v>
      </c>
      <c r="O431" s="125">
        <f t="shared" si="25"/>
        <v>-5.4422191529162271E-2</v>
      </c>
      <c r="Q431" s="124">
        <v>66796.363227310998</v>
      </c>
      <c r="R431" s="121">
        <v>63950.951783856326</v>
      </c>
      <c r="S431" s="121">
        <f t="shared" si="26"/>
        <v>-2845.4114434546718</v>
      </c>
      <c r="T431" s="125">
        <f t="shared" si="27"/>
        <v>-4.2598298859050303E-2</v>
      </c>
    </row>
    <row r="432" spans="1:20" s="114" customFormat="1" ht="13" x14ac:dyDescent="0.3">
      <c r="A432" s="114">
        <v>426</v>
      </c>
      <c r="B432" s="123" t="s">
        <v>43</v>
      </c>
      <c r="C432" s="116">
        <v>37.762979999999992</v>
      </c>
      <c r="D432" s="117">
        <v>11736.244006583334</v>
      </c>
      <c r="E432" s="118">
        <v>0.39867932022510494</v>
      </c>
      <c r="F432" s="119">
        <v>1</v>
      </c>
      <c r="G432" s="118">
        <v>0.44557297403579499</v>
      </c>
      <c r="H432" s="116">
        <v>41.699999999999996</v>
      </c>
      <c r="I432" s="114">
        <v>0</v>
      </c>
      <c r="J432" s="119">
        <v>1</v>
      </c>
      <c r="K432" s="114" t="s">
        <v>34</v>
      </c>
      <c r="L432" s="124">
        <v>466024.22285929415</v>
      </c>
      <c r="M432" s="121">
        <v>465650.11224485748</v>
      </c>
      <c r="N432" s="121">
        <f t="shared" si="24"/>
        <v>-374.11061443667859</v>
      </c>
      <c r="O432" s="125">
        <f t="shared" si="25"/>
        <v>-8.0277074899952816E-4</v>
      </c>
      <c r="Q432" s="124">
        <v>1119485.7145259609</v>
      </c>
      <c r="R432" s="121">
        <v>1119111.6039115242</v>
      </c>
      <c r="S432" s="121">
        <f t="shared" si="26"/>
        <v>-374.11061443667859</v>
      </c>
      <c r="T432" s="125">
        <f t="shared" si="27"/>
        <v>-3.3418078460705804E-4</v>
      </c>
    </row>
    <row r="433" spans="1:20" s="114" customFormat="1" ht="13" x14ac:dyDescent="0.3">
      <c r="A433" s="114">
        <v>427</v>
      </c>
      <c r="B433" s="123" t="s">
        <v>43</v>
      </c>
      <c r="C433" s="116">
        <v>13.734732666666666</v>
      </c>
      <c r="D433" s="117">
        <v>4791.8881024166658</v>
      </c>
      <c r="E433" s="118">
        <v>0.47681626026478086</v>
      </c>
      <c r="F433" s="119">
        <v>1</v>
      </c>
      <c r="G433" s="118">
        <v>0.109318905308882</v>
      </c>
      <c r="H433" s="116">
        <v>6.12</v>
      </c>
      <c r="I433" s="114">
        <v>0</v>
      </c>
      <c r="J433" s="119">
        <v>1</v>
      </c>
      <c r="K433" s="114" t="s">
        <v>34</v>
      </c>
      <c r="L433" s="124">
        <v>228629.27683100253</v>
      </c>
      <c r="M433" s="121">
        <v>220397.30332606586</v>
      </c>
      <c r="N433" s="121">
        <f t="shared" si="24"/>
        <v>-8231.9735049366718</v>
      </c>
      <c r="O433" s="125">
        <f t="shared" si="25"/>
        <v>-3.6005771522522712E-2</v>
      </c>
      <c r="Q433" s="124">
        <v>516374.04933100252</v>
      </c>
      <c r="R433" s="121">
        <v>508142.07582606585</v>
      </c>
      <c r="S433" s="121">
        <f t="shared" si="26"/>
        <v>-8231.9735049366718</v>
      </c>
      <c r="T433" s="125">
        <f t="shared" si="27"/>
        <v>-1.5941880726968657E-2</v>
      </c>
    </row>
    <row r="434" spans="1:20" s="114" customFormat="1" ht="13" x14ac:dyDescent="0.3">
      <c r="A434" s="114">
        <v>428</v>
      </c>
      <c r="B434" s="123" t="s">
        <v>43</v>
      </c>
      <c r="C434" s="116">
        <v>8.9999999999999983E-2</v>
      </c>
      <c r="D434" s="117">
        <v>23.324137116666662</v>
      </c>
      <c r="E434" s="118">
        <v>0.54283566141838613</v>
      </c>
      <c r="F434" s="119">
        <v>1</v>
      </c>
      <c r="G434" s="118">
        <v>0.26926083411131252</v>
      </c>
      <c r="H434" s="116">
        <v>9.9999999999999992E-2</v>
      </c>
      <c r="I434" s="114">
        <v>0</v>
      </c>
      <c r="J434" s="119">
        <v>1</v>
      </c>
      <c r="K434" s="114" t="s">
        <v>34</v>
      </c>
      <c r="L434" s="124">
        <v>14623.103741198167</v>
      </c>
      <c r="M434" s="121">
        <v>14625.645108462835</v>
      </c>
      <c r="N434" s="121">
        <f t="shared" si="24"/>
        <v>2.5413672646682244</v>
      </c>
      <c r="O434" s="125">
        <f t="shared" si="25"/>
        <v>1.737912354070459E-4</v>
      </c>
      <c r="Q434" s="124">
        <v>15954.513741198167</v>
      </c>
      <c r="R434" s="121">
        <v>15957.055108462835</v>
      </c>
      <c r="S434" s="121">
        <f t="shared" si="26"/>
        <v>2.5413672646682244</v>
      </c>
      <c r="T434" s="125">
        <f t="shared" si="27"/>
        <v>1.5928829332515718E-4</v>
      </c>
    </row>
    <row r="435" spans="1:20" s="114" customFormat="1" ht="13" x14ac:dyDescent="0.3">
      <c r="A435" s="114">
        <v>429</v>
      </c>
      <c r="B435" s="123" t="s">
        <v>43</v>
      </c>
      <c r="C435" s="116">
        <v>1.402292166666667</v>
      </c>
      <c r="D435" s="117">
        <v>296.92989816666665</v>
      </c>
      <c r="E435" s="118">
        <v>0.27750939134670094</v>
      </c>
      <c r="F435" s="119">
        <v>1</v>
      </c>
      <c r="G435" s="118">
        <v>0.33880443355979617</v>
      </c>
      <c r="H435" s="116">
        <v>1.4600000000000002</v>
      </c>
      <c r="I435" s="114">
        <v>0</v>
      </c>
      <c r="J435" s="119">
        <v>1</v>
      </c>
      <c r="K435" s="114" t="s">
        <v>34</v>
      </c>
      <c r="L435" s="124">
        <v>29991.489969804999</v>
      </c>
      <c r="M435" s="121">
        <v>29782.476331498328</v>
      </c>
      <c r="N435" s="121">
        <f t="shared" si="24"/>
        <v>-209.01363830667106</v>
      </c>
      <c r="O435" s="125">
        <f t="shared" si="25"/>
        <v>-6.9690981847551747E-3</v>
      </c>
      <c r="Q435" s="124">
        <v>49749.831636471659</v>
      </c>
      <c r="R435" s="121">
        <v>49540.817998164988</v>
      </c>
      <c r="S435" s="121">
        <f t="shared" si="26"/>
        <v>-209.01363830667106</v>
      </c>
      <c r="T435" s="125">
        <f t="shared" si="27"/>
        <v>-4.2012933799245849E-3</v>
      </c>
    </row>
    <row r="436" spans="1:20" s="114" customFormat="1" ht="13" x14ac:dyDescent="0.3">
      <c r="A436" s="114">
        <v>430</v>
      </c>
      <c r="B436" s="123" t="s">
        <v>43</v>
      </c>
      <c r="C436" s="116">
        <v>10.980000000000002</v>
      </c>
      <c r="D436" s="117">
        <v>5106.2097143333331</v>
      </c>
      <c r="E436" s="118">
        <v>0.54329904186087563</v>
      </c>
      <c r="F436" s="119">
        <v>1</v>
      </c>
      <c r="G436" s="118">
        <v>0.193395476889624</v>
      </c>
      <c r="H436" s="116">
        <v>12.200000000000001</v>
      </c>
      <c r="I436" s="114">
        <v>0</v>
      </c>
      <c r="J436" s="119">
        <v>1</v>
      </c>
      <c r="K436" s="114" t="s">
        <v>34</v>
      </c>
      <c r="L436" s="124">
        <v>190879.80203767002</v>
      </c>
      <c r="M436" s="121">
        <v>196212.25177664333</v>
      </c>
      <c r="N436" s="121">
        <f t="shared" si="24"/>
        <v>5332.4497389733151</v>
      </c>
      <c r="O436" s="125">
        <f t="shared" si="25"/>
        <v>2.7936165492884153E-2</v>
      </c>
      <c r="Q436" s="124">
        <v>477608.60620433663</v>
      </c>
      <c r="R436" s="121">
        <v>482941.05594330997</v>
      </c>
      <c r="S436" s="121">
        <f t="shared" si="26"/>
        <v>5332.4497389733442</v>
      </c>
      <c r="T436" s="125">
        <f t="shared" si="27"/>
        <v>1.1164894580421249E-2</v>
      </c>
    </row>
    <row r="437" spans="1:20" s="114" customFormat="1" ht="13" x14ac:dyDescent="0.3">
      <c r="A437" s="114">
        <v>431</v>
      </c>
      <c r="B437" s="123" t="s">
        <v>43</v>
      </c>
      <c r="C437" s="116">
        <v>9</v>
      </c>
      <c r="D437" s="117">
        <v>4242.9373303333332</v>
      </c>
      <c r="E437" s="118">
        <v>0.78976057045517234</v>
      </c>
      <c r="F437" s="119">
        <v>1</v>
      </c>
      <c r="G437" s="118">
        <v>9.8686929983638705E-2</v>
      </c>
      <c r="H437" s="116">
        <v>10</v>
      </c>
      <c r="I437" s="114">
        <v>0</v>
      </c>
      <c r="J437" s="119">
        <v>1</v>
      </c>
      <c r="K437" s="114" t="s">
        <v>34</v>
      </c>
      <c r="L437" s="124">
        <v>162721.26131312334</v>
      </c>
      <c r="M437" s="121">
        <v>167046.69453113669</v>
      </c>
      <c r="N437" s="121">
        <f t="shared" si="24"/>
        <v>4325.4332180133497</v>
      </c>
      <c r="O437" s="125">
        <f t="shared" si="25"/>
        <v>2.6581856501775452E-2</v>
      </c>
      <c r="Q437" s="124">
        <v>397756.26131312334</v>
      </c>
      <c r="R437" s="121">
        <v>402081.69453113666</v>
      </c>
      <c r="S437" s="121">
        <f t="shared" si="26"/>
        <v>4325.4332180133206</v>
      </c>
      <c r="T437" s="125">
        <f t="shared" si="27"/>
        <v>1.0874582347826916E-2</v>
      </c>
    </row>
    <row r="438" spans="1:20" s="114" customFormat="1" ht="13" x14ac:dyDescent="0.3">
      <c r="A438" s="114">
        <v>432</v>
      </c>
      <c r="B438" s="123" t="s">
        <v>43</v>
      </c>
      <c r="C438" s="116">
        <v>9.0900000000000016</v>
      </c>
      <c r="D438" s="117">
        <v>134.46470086666665</v>
      </c>
      <c r="E438" s="118">
        <v>2.4935051869374909E-2</v>
      </c>
      <c r="F438" s="119">
        <v>0.45908999999999983</v>
      </c>
      <c r="G438" s="118">
        <v>1</v>
      </c>
      <c r="H438" s="116">
        <v>10.099999999999998</v>
      </c>
      <c r="I438" s="114">
        <v>11.900000000000004</v>
      </c>
      <c r="J438" s="119">
        <v>1</v>
      </c>
      <c r="K438" s="114" t="s">
        <v>35</v>
      </c>
      <c r="L438" s="124">
        <v>63387.214362460662</v>
      </c>
      <c r="M438" s="121">
        <v>58695.406437775331</v>
      </c>
      <c r="N438" s="121">
        <f t="shared" si="24"/>
        <v>-4691.8079246853304</v>
      </c>
      <c r="O438" s="125">
        <f t="shared" si="25"/>
        <v>-7.4018206540149289E-2</v>
      </c>
      <c r="Q438" s="124">
        <v>79654.142695793998</v>
      </c>
      <c r="R438" s="121">
        <v>74962.334771108668</v>
      </c>
      <c r="S438" s="121">
        <f t="shared" si="26"/>
        <v>-4691.8079246853304</v>
      </c>
      <c r="T438" s="125">
        <f t="shared" si="27"/>
        <v>-5.8902246209638423E-2</v>
      </c>
    </row>
    <row r="439" spans="1:20" s="114" customFormat="1" ht="13" x14ac:dyDescent="0.3">
      <c r="A439" s="114">
        <v>433</v>
      </c>
      <c r="B439" s="123" t="s">
        <v>43</v>
      </c>
      <c r="C439" s="116">
        <v>44.579393333333336</v>
      </c>
      <c r="D439" s="117">
        <v>20768.548180833335</v>
      </c>
      <c r="E439" s="118">
        <v>0.61545540135260468</v>
      </c>
      <c r="F439" s="119">
        <v>1</v>
      </c>
      <c r="G439" s="118">
        <v>4.6777631087337901E-2</v>
      </c>
      <c r="H439" s="116">
        <v>49.300000000000004</v>
      </c>
      <c r="I439" s="114">
        <v>0</v>
      </c>
      <c r="J439" s="119">
        <v>1</v>
      </c>
      <c r="K439" s="114" t="s">
        <v>34</v>
      </c>
      <c r="L439" s="124">
        <v>775532.84630832495</v>
      </c>
      <c r="M439" s="121">
        <v>754821.23947789159</v>
      </c>
      <c r="N439" s="121">
        <f t="shared" si="24"/>
        <v>-20711.60683043336</v>
      </c>
      <c r="O439" s="125">
        <f t="shared" si="25"/>
        <v>-2.670629223381616E-2</v>
      </c>
      <c r="Q439" s="124">
        <v>2007370.7829749917</v>
      </c>
      <c r="R439" s="121">
        <v>1986659.1761445585</v>
      </c>
      <c r="S439" s="121">
        <f t="shared" si="26"/>
        <v>-20711.606830433244</v>
      </c>
      <c r="T439" s="125">
        <f t="shared" si="27"/>
        <v>-1.0317778362668973E-2</v>
      </c>
    </row>
    <row r="440" spans="1:20" s="114" customFormat="1" ht="13" x14ac:dyDescent="0.3">
      <c r="A440" s="114">
        <v>434</v>
      </c>
      <c r="B440" s="123" t="s">
        <v>43</v>
      </c>
      <c r="C440" s="116">
        <v>24.171064666666666</v>
      </c>
      <c r="D440" s="117">
        <v>13422.005264166668</v>
      </c>
      <c r="E440" s="118">
        <v>0.73691260926853575</v>
      </c>
      <c r="F440" s="119">
        <v>1</v>
      </c>
      <c r="G440" s="118">
        <v>0.47505044392334994</v>
      </c>
      <c r="H440" s="116">
        <v>24</v>
      </c>
      <c r="I440" s="114">
        <v>0</v>
      </c>
      <c r="J440" s="119">
        <v>1</v>
      </c>
      <c r="K440" s="114" t="s">
        <v>34</v>
      </c>
      <c r="L440" s="124">
        <v>356948.50981215836</v>
      </c>
      <c r="M440" s="121">
        <v>400150.26044039166</v>
      </c>
      <c r="N440" s="121">
        <f t="shared" si="24"/>
        <v>43201.750628233305</v>
      </c>
      <c r="O440" s="125">
        <f t="shared" si="25"/>
        <v>0.12103076337527763</v>
      </c>
      <c r="Q440" s="124">
        <v>1053018.9873121583</v>
      </c>
      <c r="R440" s="121">
        <v>1096220.7379403918</v>
      </c>
      <c r="S440" s="121">
        <f t="shared" si="26"/>
        <v>43201.750628233422</v>
      </c>
      <c r="T440" s="125">
        <f t="shared" si="27"/>
        <v>4.1026563764539829E-2</v>
      </c>
    </row>
    <row r="441" spans="1:20" s="114" customFormat="1" ht="13" x14ac:dyDescent="0.3">
      <c r="A441" s="114">
        <v>435</v>
      </c>
      <c r="B441" s="123" t="s">
        <v>43</v>
      </c>
      <c r="C441" s="116">
        <v>50.950575000000008</v>
      </c>
      <c r="D441" s="117">
        <v>20056.440906666667</v>
      </c>
      <c r="E441" s="118">
        <v>0.56008064030740579</v>
      </c>
      <c r="F441" s="119">
        <v>1</v>
      </c>
      <c r="G441" s="118">
        <v>7.6960899655130643E-2</v>
      </c>
      <c r="H441" s="116">
        <v>54</v>
      </c>
      <c r="I441" s="114">
        <v>0</v>
      </c>
      <c r="J441" s="119">
        <v>1</v>
      </c>
      <c r="K441" s="114" t="s">
        <v>34</v>
      </c>
      <c r="L441" s="124">
        <v>814146.04104646668</v>
      </c>
      <c r="M441" s="121">
        <v>776954.93447373342</v>
      </c>
      <c r="N441" s="121">
        <f t="shared" si="24"/>
        <v>-37191.106572733261</v>
      </c>
      <c r="O441" s="125">
        <f t="shared" si="25"/>
        <v>-4.5681124390078084E-2</v>
      </c>
      <c r="Q441" s="124">
        <v>2020922.1952131335</v>
      </c>
      <c r="R441" s="121">
        <v>1983731.0886404002</v>
      </c>
      <c r="S441" s="121">
        <f t="shared" si="26"/>
        <v>-37191.106572733261</v>
      </c>
      <c r="T441" s="125">
        <f t="shared" si="27"/>
        <v>-1.8403037316738934E-2</v>
      </c>
    </row>
    <row r="442" spans="1:20" s="114" customFormat="1" ht="13" x14ac:dyDescent="0.3">
      <c r="A442" s="114">
        <v>436</v>
      </c>
      <c r="B442" s="123" t="s">
        <v>43</v>
      </c>
      <c r="C442" s="116">
        <v>9.81</v>
      </c>
      <c r="D442" s="117">
        <v>4009.0141255833328</v>
      </c>
      <c r="E442" s="118">
        <v>0.56855783267971949</v>
      </c>
      <c r="F442" s="119">
        <v>1</v>
      </c>
      <c r="G442" s="118">
        <v>6.7513781170574716E-2</v>
      </c>
      <c r="H442" s="116">
        <v>10.900000000000004</v>
      </c>
      <c r="I442" s="114">
        <v>0</v>
      </c>
      <c r="J442" s="119">
        <v>1</v>
      </c>
      <c r="K442" s="114" t="s">
        <v>34</v>
      </c>
      <c r="L442" s="124">
        <v>178854.5067749575</v>
      </c>
      <c r="M442" s="121">
        <v>175858.60619488082</v>
      </c>
      <c r="N442" s="121">
        <f t="shared" si="24"/>
        <v>-2995.9005800766754</v>
      </c>
      <c r="O442" s="125">
        <f t="shared" si="25"/>
        <v>-1.6750489736589349E-2</v>
      </c>
      <c r="Q442" s="124">
        <v>416544.5392749575</v>
      </c>
      <c r="R442" s="121">
        <v>413548.63869488082</v>
      </c>
      <c r="S442" s="121">
        <f t="shared" si="26"/>
        <v>-2995.9005800766754</v>
      </c>
      <c r="T442" s="125">
        <f t="shared" si="27"/>
        <v>-7.1922694876552134E-3</v>
      </c>
    </row>
    <row r="443" spans="1:20" s="114" customFormat="1" ht="13" x14ac:dyDescent="0.3">
      <c r="A443" s="114">
        <v>437</v>
      </c>
      <c r="B443" s="123" t="s">
        <v>43</v>
      </c>
      <c r="C443" s="116">
        <v>36.360000000000007</v>
      </c>
      <c r="D443" s="117">
        <v>6931.7626226666662</v>
      </c>
      <c r="E443" s="118">
        <v>0.47110935638086116</v>
      </c>
      <c r="F443" s="119">
        <v>1</v>
      </c>
      <c r="G443" s="118">
        <v>0.39461460080322031</v>
      </c>
      <c r="H443" s="116">
        <v>40.399999999999991</v>
      </c>
      <c r="I443" s="114">
        <v>0</v>
      </c>
      <c r="J443" s="119">
        <v>1</v>
      </c>
      <c r="K443" s="114" t="s">
        <v>34</v>
      </c>
      <c r="L443" s="124">
        <v>351003.03598292003</v>
      </c>
      <c r="M443" s="121">
        <v>344772.34346822673</v>
      </c>
      <c r="N443" s="121">
        <f t="shared" si="24"/>
        <v>-6230.6925146933063</v>
      </c>
      <c r="O443" s="125">
        <f t="shared" si="25"/>
        <v>-1.7751107186994516E-2</v>
      </c>
      <c r="Q443" s="124">
        <v>741449.32098292001</v>
      </c>
      <c r="R443" s="121">
        <v>735218.62846822664</v>
      </c>
      <c r="S443" s="121">
        <f t="shared" si="26"/>
        <v>-6230.6925146933645</v>
      </c>
      <c r="T443" s="125">
        <f t="shared" si="27"/>
        <v>-8.4033963460017711E-3</v>
      </c>
    </row>
    <row r="444" spans="1:20" s="114" customFormat="1" ht="13" x14ac:dyDescent="0.3">
      <c r="A444" s="114">
        <v>438</v>
      </c>
      <c r="B444" s="123" t="s">
        <v>43</v>
      </c>
      <c r="C444" s="116">
        <v>3.5564810666666653</v>
      </c>
      <c r="D444" s="117">
        <v>1418.8553744999999</v>
      </c>
      <c r="E444" s="118">
        <v>0.51276914566306042</v>
      </c>
      <c r="F444" s="119">
        <v>1</v>
      </c>
      <c r="G444" s="118">
        <v>0.23900966754442221</v>
      </c>
      <c r="H444" s="116">
        <v>3.899999999999999</v>
      </c>
      <c r="I444" s="114">
        <v>0</v>
      </c>
      <c r="J444" s="119">
        <v>1</v>
      </c>
      <c r="K444" s="114" t="s">
        <v>34</v>
      </c>
      <c r="L444" s="124">
        <v>69505.817676348321</v>
      </c>
      <c r="M444" s="121">
        <v>70220.505023395002</v>
      </c>
      <c r="N444" s="121">
        <f t="shared" si="24"/>
        <v>714.68734704668168</v>
      </c>
      <c r="O444" s="125">
        <f t="shared" si="25"/>
        <v>1.0282410464899515E-2</v>
      </c>
      <c r="Q444" s="124">
        <v>151144.32434301497</v>
      </c>
      <c r="R444" s="121">
        <v>151859.01169006166</v>
      </c>
      <c r="S444" s="121">
        <f t="shared" si="26"/>
        <v>714.68734704668168</v>
      </c>
      <c r="T444" s="125">
        <f t="shared" si="27"/>
        <v>4.7285093248009245E-3</v>
      </c>
    </row>
    <row r="445" spans="1:20" s="114" customFormat="1" ht="13" x14ac:dyDescent="0.3">
      <c r="A445" s="114">
        <v>439</v>
      </c>
      <c r="B445" s="123" t="s">
        <v>43</v>
      </c>
      <c r="C445" s="116">
        <v>2.2176000000000005</v>
      </c>
      <c r="D445" s="117">
        <v>292.04994586666669</v>
      </c>
      <c r="E445" s="118">
        <v>0.21774279557635032</v>
      </c>
      <c r="F445" s="119">
        <v>1</v>
      </c>
      <c r="G445" s="118">
        <v>0.48022245870867541</v>
      </c>
      <c r="H445" s="116">
        <v>2.4600000000000004</v>
      </c>
      <c r="I445" s="114">
        <v>0</v>
      </c>
      <c r="J445" s="119">
        <v>1</v>
      </c>
      <c r="K445" s="114" t="s">
        <v>34</v>
      </c>
      <c r="L445" s="124">
        <v>37714.408186244</v>
      </c>
      <c r="M445" s="121">
        <v>36426.825279358665</v>
      </c>
      <c r="N445" s="121">
        <f t="shared" si="24"/>
        <v>-1287.5829068853345</v>
      </c>
      <c r="O445" s="125">
        <f t="shared" si="25"/>
        <v>-3.4140344998306753E-2</v>
      </c>
      <c r="Q445" s="124">
        <v>58927.858186244004</v>
      </c>
      <c r="R445" s="121">
        <v>57640.27527935867</v>
      </c>
      <c r="S445" s="121">
        <f t="shared" si="26"/>
        <v>-1287.5829068853345</v>
      </c>
      <c r="T445" s="125">
        <f t="shared" si="27"/>
        <v>-2.1850156216706093E-2</v>
      </c>
    </row>
    <row r="446" spans="1:20" s="114" customFormat="1" ht="13" x14ac:dyDescent="0.3">
      <c r="A446" s="114">
        <v>440</v>
      </c>
      <c r="B446" s="123" t="s">
        <v>43</v>
      </c>
      <c r="C446" s="116">
        <v>0.62490000000000012</v>
      </c>
      <c r="D446" s="117">
        <v>109.24188906666666</v>
      </c>
      <c r="E446" s="118">
        <v>0.29828107734364118</v>
      </c>
      <c r="F446" s="119">
        <v>1</v>
      </c>
      <c r="G446" s="118">
        <v>0.51968824996209728</v>
      </c>
      <c r="H446" s="116">
        <v>0.6100000000000001</v>
      </c>
      <c r="I446" s="114">
        <v>0</v>
      </c>
      <c r="J446" s="119">
        <v>1</v>
      </c>
      <c r="K446" s="114" t="s">
        <v>34</v>
      </c>
      <c r="L446" s="124">
        <v>20087.309917368002</v>
      </c>
      <c r="M446" s="121">
        <v>20049.992461090664</v>
      </c>
      <c r="N446" s="121">
        <f t="shared" si="24"/>
        <v>-37.317456277338351</v>
      </c>
      <c r="O446" s="125">
        <f t="shared" si="25"/>
        <v>-1.8577627582214344E-3</v>
      </c>
      <c r="Q446" s="124">
        <v>25821.509917368003</v>
      </c>
      <c r="R446" s="121">
        <v>25784.192461090664</v>
      </c>
      <c r="S446" s="121">
        <f t="shared" si="26"/>
        <v>-37.317456277338351</v>
      </c>
      <c r="T446" s="125">
        <f t="shared" si="27"/>
        <v>-1.4452081383605679E-3</v>
      </c>
    </row>
    <row r="447" spans="1:20" s="114" customFormat="1" ht="13" x14ac:dyDescent="0.3">
      <c r="A447" s="114">
        <v>441</v>
      </c>
      <c r="B447" s="123" t="s">
        <v>43</v>
      </c>
      <c r="C447" s="116">
        <v>2.4630391666666669</v>
      </c>
      <c r="D447" s="117">
        <v>457.53106007499997</v>
      </c>
      <c r="E447" s="118">
        <v>0.24639562539030591</v>
      </c>
      <c r="F447" s="119">
        <v>1</v>
      </c>
      <c r="G447" s="118">
        <v>0.59380558555796847</v>
      </c>
      <c r="H447" s="116">
        <v>1.18</v>
      </c>
      <c r="I447" s="114">
        <v>0</v>
      </c>
      <c r="J447" s="119">
        <v>1</v>
      </c>
      <c r="K447" s="114" t="s">
        <v>34</v>
      </c>
      <c r="L447" s="124">
        <v>40201.081732688595</v>
      </c>
      <c r="M447" s="121">
        <v>40042.128123888244</v>
      </c>
      <c r="N447" s="121">
        <f t="shared" si="24"/>
        <v>-158.9536088003515</v>
      </c>
      <c r="O447" s="125">
        <f t="shared" si="25"/>
        <v>-3.9539634743485522E-3</v>
      </c>
      <c r="Q447" s="124">
        <v>68665.860899355263</v>
      </c>
      <c r="R447" s="121">
        <v>68506.907290554911</v>
      </c>
      <c r="S447" s="121">
        <f t="shared" si="26"/>
        <v>-158.9536088003515</v>
      </c>
      <c r="T447" s="125">
        <f t="shared" si="27"/>
        <v>-2.3148855445551402E-3</v>
      </c>
    </row>
    <row r="448" spans="1:20" s="114" customFormat="1" ht="13" x14ac:dyDescent="0.3">
      <c r="A448" s="114">
        <v>442</v>
      </c>
      <c r="B448" s="123" t="s">
        <v>43</v>
      </c>
      <c r="C448" s="116">
        <v>2.52</v>
      </c>
      <c r="D448" s="117">
        <v>30.359388091666663</v>
      </c>
      <c r="E448" s="118">
        <v>4.3365403845701325E-2</v>
      </c>
      <c r="F448" s="119">
        <v>1</v>
      </c>
      <c r="G448" s="118">
        <v>0.90097210392777738</v>
      </c>
      <c r="H448" s="116">
        <v>2.8000000000000003</v>
      </c>
      <c r="I448" s="114">
        <v>0</v>
      </c>
      <c r="J448" s="119">
        <v>1</v>
      </c>
      <c r="K448" s="114" t="s">
        <v>34</v>
      </c>
      <c r="L448" s="124">
        <v>33206.153483883085</v>
      </c>
      <c r="M448" s="121">
        <v>31448.056219376755</v>
      </c>
      <c r="N448" s="121">
        <f t="shared" si="24"/>
        <v>-1758.0972645063302</v>
      </c>
      <c r="O448" s="125">
        <f t="shared" si="25"/>
        <v>-5.2944923758171482E-2</v>
      </c>
      <c r="Q448" s="124">
        <v>34909.370150549752</v>
      </c>
      <c r="R448" s="121">
        <v>33151.272886043422</v>
      </c>
      <c r="S448" s="121">
        <f t="shared" si="26"/>
        <v>-1758.0972645063302</v>
      </c>
      <c r="T448" s="125">
        <f t="shared" si="27"/>
        <v>-5.0361758373880135E-2</v>
      </c>
    </row>
    <row r="449" spans="1:20" s="114" customFormat="1" ht="13" x14ac:dyDescent="0.3">
      <c r="A449" s="114">
        <v>443</v>
      </c>
      <c r="B449" s="123" t="s">
        <v>43</v>
      </c>
      <c r="C449" s="116">
        <v>23.746936000000005</v>
      </c>
      <c r="D449" s="117">
        <v>8328.3873079999994</v>
      </c>
      <c r="E449" s="118">
        <v>0.46534362997473822</v>
      </c>
      <c r="F449" s="119">
        <v>0.68602999999999981</v>
      </c>
      <c r="G449" s="118">
        <v>0.72547010035110793</v>
      </c>
      <c r="H449" s="116">
        <v>26.22</v>
      </c>
      <c r="I449" s="114">
        <v>12</v>
      </c>
      <c r="J449" s="119">
        <v>1</v>
      </c>
      <c r="K449" s="114" t="s">
        <v>35</v>
      </c>
      <c r="L449" s="124">
        <v>244688.98799555996</v>
      </c>
      <c r="M449" s="121">
        <v>273077.82274907996</v>
      </c>
      <c r="N449" s="121">
        <f t="shared" si="24"/>
        <v>28388.834753520001</v>
      </c>
      <c r="O449" s="125">
        <f t="shared" si="25"/>
        <v>0.11602007505967181</v>
      </c>
      <c r="Q449" s="124">
        <v>629804.37382889318</v>
      </c>
      <c r="R449" s="121">
        <v>658193.20858241315</v>
      </c>
      <c r="S449" s="121">
        <f t="shared" si="26"/>
        <v>28388.834753519972</v>
      </c>
      <c r="T449" s="125">
        <f t="shared" si="27"/>
        <v>4.5075639251169634E-2</v>
      </c>
    </row>
    <row r="450" spans="1:20" s="114" customFormat="1" ht="13" x14ac:dyDescent="0.3">
      <c r="A450" s="114">
        <v>444</v>
      </c>
      <c r="B450" s="123" t="s">
        <v>43</v>
      </c>
      <c r="C450" s="116">
        <v>8.3126046666666671</v>
      </c>
      <c r="D450" s="117">
        <v>4767.7614739999999</v>
      </c>
      <c r="E450" s="118">
        <v>0.75319885624064886</v>
      </c>
      <c r="F450" s="119">
        <v>1</v>
      </c>
      <c r="G450" s="118">
        <v>4.611630369885511E-2</v>
      </c>
      <c r="H450" s="116">
        <v>9.2000000000000011</v>
      </c>
      <c r="I450" s="114">
        <v>0</v>
      </c>
      <c r="J450" s="119">
        <v>1</v>
      </c>
      <c r="K450" s="114" t="s">
        <v>34</v>
      </c>
      <c r="L450" s="124">
        <v>174832.02120884668</v>
      </c>
      <c r="M450" s="121">
        <v>178862.75280807333</v>
      </c>
      <c r="N450" s="121">
        <f t="shared" si="24"/>
        <v>4030.7315992266522</v>
      </c>
      <c r="O450" s="125">
        <f t="shared" si="25"/>
        <v>2.3054881888093695E-2</v>
      </c>
      <c r="Q450" s="124">
        <v>444366.04787551332</v>
      </c>
      <c r="R450" s="121">
        <v>448396.77947473992</v>
      </c>
      <c r="S450" s="121">
        <f t="shared" si="26"/>
        <v>4030.731599226594</v>
      </c>
      <c r="T450" s="125">
        <f t="shared" si="27"/>
        <v>9.0707461078479625E-3</v>
      </c>
    </row>
    <row r="451" spans="1:20" s="114" customFormat="1" ht="13" x14ac:dyDescent="0.3">
      <c r="A451" s="114">
        <v>445</v>
      </c>
      <c r="B451" s="123" t="s">
        <v>43</v>
      </c>
      <c r="C451" s="116">
        <v>4.1645150000000006</v>
      </c>
      <c r="D451" s="117">
        <v>1150.6812083583334</v>
      </c>
      <c r="E451" s="118">
        <v>0.34934071871113326</v>
      </c>
      <c r="F451" s="119">
        <v>1</v>
      </c>
      <c r="G451" s="118">
        <v>0.48181995208031114</v>
      </c>
      <c r="H451" s="116">
        <v>4.2999999999999989</v>
      </c>
      <c r="I451" s="114">
        <v>0</v>
      </c>
      <c r="J451" s="119">
        <v>1</v>
      </c>
      <c r="K451" s="114" t="s">
        <v>34</v>
      </c>
      <c r="L451" s="124">
        <v>66817.105674201754</v>
      </c>
      <c r="M451" s="121">
        <v>67124.69165774608</v>
      </c>
      <c r="N451" s="121">
        <f t="shared" si="24"/>
        <v>307.58598354432615</v>
      </c>
      <c r="O451" s="125">
        <f t="shared" si="25"/>
        <v>4.60340178522707E-3</v>
      </c>
      <c r="Q451" s="124">
        <v>132735.49817420176</v>
      </c>
      <c r="R451" s="121">
        <v>133043.08415774608</v>
      </c>
      <c r="S451" s="121">
        <f t="shared" si="26"/>
        <v>307.58598354432615</v>
      </c>
      <c r="T451" s="125">
        <f t="shared" si="27"/>
        <v>2.3172850350902442E-3</v>
      </c>
    </row>
    <row r="452" spans="1:20" s="114" customFormat="1" ht="13" x14ac:dyDescent="0.3">
      <c r="A452" s="114">
        <v>446</v>
      </c>
      <c r="B452" s="123" t="s">
        <v>43</v>
      </c>
      <c r="C452" s="116">
        <v>7.3468526666666678</v>
      </c>
      <c r="D452" s="117">
        <v>2803.6479843333327</v>
      </c>
      <c r="E452" s="118">
        <v>0.45748081712660144</v>
      </c>
      <c r="F452" s="119">
        <v>1</v>
      </c>
      <c r="G452" s="118">
        <v>0.2255139136833697</v>
      </c>
      <c r="H452" s="116">
        <v>8</v>
      </c>
      <c r="I452" s="114">
        <v>0</v>
      </c>
      <c r="J452" s="119">
        <v>1</v>
      </c>
      <c r="K452" s="114" t="s">
        <v>34</v>
      </c>
      <c r="L452" s="124">
        <v>127094.06461173667</v>
      </c>
      <c r="M452" s="121">
        <v>127809.15619017667</v>
      </c>
      <c r="N452" s="121">
        <f t="shared" si="24"/>
        <v>715.09157843999856</v>
      </c>
      <c r="O452" s="125">
        <f t="shared" si="25"/>
        <v>5.62647500986417E-3</v>
      </c>
      <c r="Q452" s="124">
        <v>285209.10127840331</v>
      </c>
      <c r="R452" s="121">
        <v>285924.19285684335</v>
      </c>
      <c r="S452" s="121">
        <f t="shared" si="26"/>
        <v>715.09157844004221</v>
      </c>
      <c r="T452" s="125">
        <f t="shared" si="27"/>
        <v>2.5072537139760294E-3</v>
      </c>
    </row>
    <row r="453" spans="1:20" s="114" customFormat="1" ht="13" x14ac:dyDescent="0.3">
      <c r="A453" s="114">
        <v>447</v>
      </c>
      <c r="B453" s="123" t="s">
        <v>43</v>
      </c>
      <c r="C453" s="116">
        <v>11.97</v>
      </c>
      <c r="D453" s="117">
        <v>6061.6992036666661</v>
      </c>
      <c r="E453" s="118">
        <v>0.70439276987686639</v>
      </c>
      <c r="F453" s="119">
        <v>1</v>
      </c>
      <c r="G453" s="118">
        <v>0.11621067554487186</v>
      </c>
      <c r="H453" s="116">
        <v>13.300000000000002</v>
      </c>
      <c r="I453" s="114">
        <v>0</v>
      </c>
      <c r="J453" s="119">
        <v>1</v>
      </c>
      <c r="K453" s="114" t="s">
        <v>34</v>
      </c>
      <c r="L453" s="124">
        <v>223188.88912425668</v>
      </c>
      <c r="M453" s="121">
        <v>227263.69305320331</v>
      </c>
      <c r="N453" s="121">
        <f t="shared" si="24"/>
        <v>4074.8039289466396</v>
      </c>
      <c r="O453" s="125">
        <f t="shared" si="25"/>
        <v>1.8257198845942822E-2</v>
      </c>
      <c r="Q453" s="124">
        <v>568190.33995758998</v>
      </c>
      <c r="R453" s="121">
        <v>572265.14388653671</v>
      </c>
      <c r="S453" s="121">
        <f t="shared" si="26"/>
        <v>4074.803928946727</v>
      </c>
      <c r="T453" s="125">
        <f t="shared" si="27"/>
        <v>7.1715473537457049E-3</v>
      </c>
    </row>
    <row r="454" spans="1:20" s="114" customFormat="1" ht="13" x14ac:dyDescent="0.3">
      <c r="A454" s="114">
        <v>448</v>
      </c>
      <c r="B454" s="123" t="s">
        <v>43</v>
      </c>
      <c r="C454" s="116">
        <v>0.79819356666666674</v>
      </c>
      <c r="D454" s="117">
        <v>185.64320664166667</v>
      </c>
      <c r="E454" s="118">
        <v>0.30078199479448536</v>
      </c>
      <c r="F454" s="119">
        <v>1</v>
      </c>
      <c r="G454" s="118">
        <v>0.64845220961582273</v>
      </c>
      <c r="H454" s="116">
        <v>0.70000000000000007</v>
      </c>
      <c r="I454" s="114">
        <v>0</v>
      </c>
      <c r="J454" s="119">
        <v>1</v>
      </c>
      <c r="K454" s="114" t="s">
        <v>34</v>
      </c>
      <c r="L454" s="124">
        <v>23379.457981381584</v>
      </c>
      <c r="M454" s="121">
        <v>23237.79231920392</v>
      </c>
      <c r="N454" s="121">
        <f t="shared" si="24"/>
        <v>-141.66566217766376</v>
      </c>
      <c r="O454" s="125">
        <f t="shared" si="25"/>
        <v>-6.0594074631875701E-3</v>
      </c>
      <c r="Q454" s="124">
        <v>34473.511314714917</v>
      </c>
      <c r="R454" s="121">
        <v>34331.845652537253</v>
      </c>
      <c r="S454" s="121">
        <f t="shared" si="26"/>
        <v>-141.66566217766376</v>
      </c>
      <c r="T454" s="125">
        <f t="shared" si="27"/>
        <v>-4.1094062303190506E-3</v>
      </c>
    </row>
    <row r="455" spans="1:20" s="114" customFormat="1" ht="13" x14ac:dyDescent="0.3">
      <c r="A455" s="114">
        <v>449</v>
      </c>
      <c r="B455" s="123" t="s">
        <v>43</v>
      </c>
      <c r="C455" s="116">
        <v>41.982633333333332</v>
      </c>
      <c r="D455" s="117">
        <v>19653.996471666665</v>
      </c>
      <c r="E455" s="118">
        <v>0.6054295560642059</v>
      </c>
      <c r="F455" s="119">
        <v>1</v>
      </c>
      <c r="G455" s="118">
        <v>0.29610549771532391</v>
      </c>
      <c r="H455" s="116">
        <v>45</v>
      </c>
      <c r="I455" s="114">
        <v>0</v>
      </c>
      <c r="J455" s="119">
        <v>1</v>
      </c>
      <c r="K455" s="114" t="s">
        <v>34</v>
      </c>
      <c r="L455" s="124">
        <v>553223.04470801679</v>
      </c>
      <c r="M455" s="121">
        <v>568257.52486221667</v>
      </c>
      <c r="N455" s="121">
        <f t="shared" si="24"/>
        <v>15034.480154199875</v>
      </c>
      <c r="O455" s="125">
        <f t="shared" si="25"/>
        <v>2.7176163932460293E-2</v>
      </c>
      <c r="Q455" s="124">
        <v>1600373.8655413501</v>
      </c>
      <c r="R455" s="121">
        <v>1615408.3456955499</v>
      </c>
      <c r="S455" s="121">
        <f t="shared" si="26"/>
        <v>15034.480154199759</v>
      </c>
      <c r="T455" s="125">
        <f t="shared" si="27"/>
        <v>9.3943549553742074E-3</v>
      </c>
    </row>
    <row r="456" spans="1:20" s="114" customFormat="1" ht="13" x14ac:dyDescent="0.3">
      <c r="A456" s="114">
        <v>450</v>
      </c>
      <c r="B456" s="123" t="s">
        <v>43</v>
      </c>
      <c r="C456" s="116">
        <v>1.9890000000000005</v>
      </c>
      <c r="D456" s="117">
        <v>180.00095254999999</v>
      </c>
      <c r="E456" s="118">
        <v>0.30757490186703818</v>
      </c>
      <c r="F456" s="119">
        <v>1</v>
      </c>
      <c r="G456" s="118">
        <v>0.62152551833402203</v>
      </c>
      <c r="H456" s="116">
        <v>2.2100000000000004</v>
      </c>
      <c r="I456" s="114">
        <v>0</v>
      </c>
      <c r="J456" s="119">
        <v>1</v>
      </c>
      <c r="K456" s="114" t="s">
        <v>34</v>
      </c>
      <c r="L456" s="124">
        <v>32369.288867511834</v>
      </c>
      <c r="M456" s="121">
        <v>31330.476407033839</v>
      </c>
      <c r="N456" s="121">
        <f t="shared" ref="N456:N519" si="28">M456-L456</f>
        <v>-1038.812460477995</v>
      </c>
      <c r="O456" s="125">
        <f t="shared" ref="O456:O519" si="29">N456/L456</f>
        <v>-3.2092532669774611E-2</v>
      </c>
      <c r="Q456" s="124">
        <v>43565.862200845164</v>
      </c>
      <c r="R456" s="121">
        <v>42527.049740367176</v>
      </c>
      <c r="S456" s="121">
        <f t="shared" ref="S456:S519" si="30">R456-Q456</f>
        <v>-1038.8124604779878</v>
      </c>
      <c r="T456" s="125">
        <f t="shared" ref="T456:T519" si="31">S456/Q456</f>
        <v>-2.3844643672812131E-2</v>
      </c>
    </row>
    <row r="457" spans="1:20" s="114" customFormat="1" ht="13" x14ac:dyDescent="0.3">
      <c r="A457" s="114">
        <v>451</v>
      </c>
      <c r="B457" s="123" t="s">
        <v>43</v>
      </c>
      <c r="C457" s="116">
        <v>0.38179239999999998</v>
      </c>
      <c r="D457" s="117">
        <v>112.43733656666667</v>
      </c>
      <c r="E457" s="118">
        <v>0.38246435118089067</v>
      </c>
      <c r="F457" s="119">
        <v>1</v>
      </c>
      <c r="G457" s="118">
        <v>0.52194088974204034</v>
      </c>
      <c r="H457" s="116">
        <v>0.39999999999999997</v>
      </c>
      <c r="I457" s="114">
        <v>0</v>
      </c>
      <c r="J457" s="119">
        <v>1</v>
      </c>
      <c r="K457" s="114" t="s">
        <v>34</v>
      </c>
      <c r="L457" s="124">
        <v>18436.394829259665</v>
      </c>
      <c r="M457" s="121">
        <v>18539.289121482336</v>
      </c>
      <c r="N457" s="121">
        <f t="shared" si="28"/>
        <v>102.89429222267063</v>
      </c>
      <c r="O457" s="125">
        <f t="shared" si="29"/>
        <v>5.5810419106110277E-3</v>
      </c>
      <c r="Q457" s="124">
        <v>24987.337329259666</v>
      </c>
      <c r="R457" s="121">
        <v>25090.231621482337</v>
      </c>
      <c r="S457" s="121">
        <f t="shared" si="30"/>
        <v>102.89429222267063</v>
      </c>
      <c r="T457" s="125">
        <f t="shared" si="31"/>
        <v>4.1178574118092802E-3</v>
      </c>
    </row>
    <row r="458" spans="1:20" s="114" customFormat="1" ht="13" x14ac:dyDescent="0.3">
      <c r="A458" s="114">
        <v>452</v>
      </c>
      <c r="B458" s="123" t="s">
        <v>43</v>
      </c>
      <c r="C458" s="116">
        <v>3.7800000000000007</v>
      </c>
      <c r="D458" s="117">
        <v>1386.4627425000001</v>
      </c>
      <c r="E458" s="118">
        <v>0.53529841170712666</v>
      </c>
      <c r="F458" s="119">
        <v>1</v>
      </c>
      <c r="G458" s="118">
        <v>0.12361090248325934</v>
      </c>
      <c r="H458" s="116">
        <v>4.2000000000000011</v>
      </c>
      <c r="I458" s="114">
        <v>0</v>
      </c>
      <c r="J458" s="119">
        <v>1</v>
      </c>
      <c r="K458" s="114" t="s">
        <v>34</v>
      </c>
      <c r="L458" s="124">
        <v>73906.973580875012</v>
      </c>
      <c r="M458" s="121">
        <v>73043.092977574997</v>
      </c>
      <c r="N458" s="121">
        <f t="shared" si="28"/>
        <v>-863.88060330001463</v>
      </c>
      <c r="O458" s="125">
        <f t="shared" si="29"/>
        <v>-1.1688756303282888E-2</v>
      </c>
      <c r="Q458" s="124">
        <v>155146.57274754165</v>
      </c>
      <c r="R458" s="121">
        <v>154282.69214424165</v>
      </c>
      <c r="S458" s="121">
        <f t="shared" si="30"/>
        <v>-863.88060330000008</v>
      </c>
      <c r="T458" s="125">
        <f t="shared" si="31"/>
        <v>-5.5681578265072479E-3</v>
      </c>
    </row>
    <row r="459" spans="1:20" s="114" customFormat="1" ht="13" x14ac:dyDescent="0.3">
      <c r="A459" s="114">
        <v>453</v>
      </c>
      <c r="B459" s="123" t="s">
        <v>43</v>
      </c>
      <c r="C459" s="116">
        <v>0.27216000000000001</v>
      </c>
      <c r="D459" s="117">
        <v>13.662588308333333</v>
      </c>
      <c r="E459" s="118">
        <v>9.6237450353653761E-2</v>
      </c>
      <c r="F459" s="119">
        <v>1</v>
      </c>
      <c r="G459" s="118">
        <v>0.79693975989140342</v>
      </c>
      <c r="H459" s="116">
        <v>0.29999999999999993</v>
      </c>
      <c r="I459" s="114">
        <v>0</v>
      </c>
      <c r="J459" s="119">
        <v>1</v>
      </c>
      <c r="K459" s="114" t="s">
        <v>34</v>
      </c>
      <c r="L459" s="124">
        <v>15973.660269498248</v>
      </c>
      <c r="M459" s="121">
        <v>15777.499254820583</v>
      </c>
      <c r="N459" s="121">
        <f t="shared" si="28"/>
        <v>-196.16101467766566</v>
      </c>
      <c r="O459" s="125">
        <f t="shared" si="29"/>
        <v>-1.2280279620835289E-2</v>
      </c>
      <c r="Q459" s="124">
        <v>16910.696936164913</v>
      </c>
      <c r="R459" s="121">
        <v>16714.535921487248</v>
      </c>
      <c r="S459" s="121">
        <f t="shared" si="30"/>
        <v>-196.16101467766566</v>
      </c>
      <c r="T459" s="125">
        <f t="shared" si="31"/>
        <v>-1.1599818471003357E-2</v>
      </c>
    </row>
    <row r="460" spans="1:20" s="114" customFormat="1" ht="13" x14ac:dyDescent="0.3">
      <c r="A460" s="114">
        <v>454</v>
      </c>
      <c r="B460" s="123" t="s">
        <v>43</v>
      </c>
      <c r="C460" s="116">
        <v>23.532169999999997</v>
      </c>
      <c r="D460" s="117">
        <v>123.95260292500001</v>
      </c>
      <c r="E460" s="118">
        <v>6.6248086742519948E-3</v>
      </c>
      <c r="F460" s="119">
        <v>0</v>
      </c>
      <c r="G460" s="118">
        <v>1</v>
      </c>
      <c r="H460" s="116">
        <v>0</v>
      </c>
      <c r="I460" s="114">
        <v>368</v>
      </c>
      <c r="J460" s="119">
        <v>1</v>
      </c>
      <c r="K460" s="114" t="s">
        <v>34</v>
      </c>
      <c r="L460" s="124">
        <v>97443.701236388108</v>
      </c>
      <c r="M460" s="121">
        <v>83405.740235075093</v>
      </c>
      <c r="N460" s="121">
        <f t="shared" si="28"/>
        <v>-14037.961001313015</v>
      </c>
      <c r="O460" s="125">
        <f t="shared" si="29"/>
        <v>-0.14406227209348715</v>
      </c>
      <c r="Q460" s="124">
        <v>118737.98290305477</v>
      </c>
      <c r="R460" s="121">
        <v>104700.02190174175</v>
      </c>
      <c r="S460" s="121">
        <f t="shared" si="30"/>
        <v>-14037.961001313015</v>
      </c>
      <c r="T460" s="125">
        <f t="shared" si="31"/>
        <v>-0.11822637253973312</v>
      </c>
    </row>
    <row r="461" spans="1:20" s="114" customFormat="1" ht="13" x14ac:dyDescent="0.3">
      <c r="A461" s="114">
        <v>455</v>
      </c>
      <c r="B461" s="123" t="s">
        <v>43</v>
      </c>
      <c r="C461" s="116">
        <v>13.344200000000001</v>
      </c>
      <c r="D461" s="117">
        <v>6790.6606602499996</v>
      </c>
      <c r="E461" s="118">
        <v>0.70470647570317757</v>
      </c>
      <c r="F461" s="119">
        <v>1</v>
      </c>
      <c r="G461" s="118">
        <v>0.16074182546840032</v>
      </c>
      <c r="H461" s="116">
        <v>11.799999999999999</v>
      </c>
      <c r="I461" s="114">
        <v>0</v>
      </c>
      <c r="J461" s="119">
        <v>1</v>
      </c>
      <c r="K461" s="114" t="s">
        <v>34</v>
      </c>
      <c r="L461" s="124">
        <v>236786.76145605082</v>
      </c>
      <c r="M461" s="121">
        <v>245132.88702856083</v>
      </c>
      <c r="N461" s="121">
        <f t="shared" si="28"/>
        <v>8346.1255725100054</v>
      </c>
      <c r="O461" s="125">
        <f t="shared" si="29"/>
        <v>3.5247433265221208E-2</v>
      </c>
      <c r="Q461" s="124">
        <v>614307.98645605077</v>
      </c>
      <c r="R461" s="121">
        <v>622654.11202856072</v>
      </c>
      <c r="S461" s="121">
        <f t="shared" si="30"/>
        <v>8346.1255725099472</v>
      </c>
      <c r="T461" s="125">
        <f t="shared" si="31"/>
        <v>1.3586223452276494E-2</v>
      </c>
    </row>
    <row r="462" spans="1:20" s="114" customFormat="1" ht="13" x14ac:dyDescent="0.3">
      <c r="A462" s="114">
        <v>456</v>
      </c>
      <c r="B462" s="123" t="s">
        <v>43</v>
      </c>
      <c r="C462" s="116">
        <v>1.92445</v>
      </c>
      <c r="D462" s="117">
        <v>79.917333333333332</v>
      </c>
      <c r="E462" s="118">
        <v>5.200256464314934E-2</v>
      </c>
      <c r="F462" s="119">
        <v>0.10157583333333331</v>
      </c>
      <c r="G462" s="118">
        <v>0.94450756881574605</v>
      </c>
      <c r="H462" s="116">
        <v>2.0399999999999996</v>
      </c>
      <c r="I462" s="114">
        <v>0</v>
      </c>
      <c r="J462" s="119">
        <v>1</v>
      </c>
      <c r="K462" s="114" t="s">
        <v>34</v>
      </c>
      <c r="L462" s="124">
        <v>14848.277151666669</v>
      </c>
      <c r="M462" s="121">
        <v>13854.991795000002</v>
      </c>
      <c r="N462" s="121">
        <f t="shared" si="28"/>
        <v>-993.28535666666721</v>
      </c>
      <c r="O462" s="125">
        <f t="shared" si="29"/>
        <v>-6.6895663821521165E-2</v>
      </c>
      <c r="Q462" s="124">
        <v>18254.702985000004</v>
      </c>
      <c r="R462" s="121">
        <v>17261.417628333336</v>
      </c>
      <c r="S462" s="121">
        <f t="shared" si="30"/>
        <v>-993.28535666666721</v>
      </c>
      <c r="T462" s="125">
        <f t="shared" si="31"/>
        <v>-5.4412572885072716E-2</v>
      </c>
    </row>
    <row r="463" spans="1:20" s="114" customFormat="1" ht="13" x14ac:dyDescent="0.3">
      <c r="A463" s="114">
        <v>457</v>
      </c>
      <c r="B463" s="123" t="s">
        <v>43</v>
      </c>
      <c r="C463" s="116">
        <v>21.150000000000002</v>
      </c>
      <c r="D463" s="117">
        <v>5933.8297148333331</v>
      </c>
      <c r="E463" s="118">
        <v>0.610987143649524</v>
      </c>
      <c r="F463" s="119">
        <v>0.16151000000000001</v>
      </c>
      <c r="G463" s="118">
        <v>0.10023663083243251</v>
      </c>
      <c r="H463" s="116">
        <v>23.5</v>
      </c>
      <c r="I463" s="114">
        <v>0</v>
      </c>
      <c r="J463" s="119">
        <v>2</v>
      </c>
      <c r="K463" s="114" t="s">
        <v>34</v>
      </c>
      <c r="L463" s="124">
        <v>227798.00528270504</v>
      </c>
      <c r="M463" s="121">
        <v>223803.38162589833</v>
      </c>
      <c r="N463" s="121">
        <f t="shared" si="28"/>
        <v>-3994.6236568067106</v>
      </c>
      <c r="O463" s="125">
        <f t="shared" si="29"/>
        <v>-1.753581490693585E-2</v>
      </c>
      <c r="Q463" s="124">
        <v>569764.32861603843</v>
      </c>
      <c r="R463" s="121">
        <v>565769.70495923178</v>
      </c>
      <c r="S463" s="121">
        <f t="shared" si="30"/>
        <v>-3994.6236568066524</v>
      </c>
      <c r="T463" s="125">
        <f t="shared" si="31"/>
        <v>-7.0110104409477885E-3</v>
      </c>
    </row>
    <row r="464" spans="1:20" s="114" customFormat="1" ht="13" x14ac:dyDescent="0.3">
      <c r="A464" s="114">
        <v>458</v>
      </c>
      <c r="B464" s="123" t="s">
        <v>43</v>
      </c>
      <c r="C464" s="116">
        <v>8.0251306666666657</v>
      </c>
      <c r="D464" s="117">
        <v>4948.1168413333335</v>
      </c>
      <c r="E464" s="118">
        <v>0.80973218968246286</v>
      </c>
      <c r="F464" s="119">
        <v>0.12182000000000003</v>
      </c>
      <c r="G464" s="118">
        <v>0.11492746584991986</v>
      </c>
      <c r="H464" s="116">
        <v>7.47</v>
      </c>
      <c r="I464" s="114">
        <v>0</v>
      </c>
      <c r="J464" s="119">
        <v>2</v>
      </c>
      <c r="K464" s="114" t="s">
        <v>34</v>
      </c>
      <c r="L464" s="124">
        <v>138784.38226856</v>
      </c>
      <c r="M464" s="121">
        <v>146097.62170207998</v>
      </c>
      <c r="N464" s="121">
        <f t="shared" si="28"/>
        <v>7313.2394335199788</v>
      </c>
      <c r="O464" s="125">
        <f t="shared" si="29"/>
        <v>5.2694974131658537E-2</v>
      </c>
      <c r="Q464" s="124">
        <v>408954.23143522668</v>
      </c>
      <c r="R464" s="121">
        <v>416267.47086874663</v>
      </c>
      <c r="S464" s="121">
        <f t="shared" si="30"/>
        <v>7313.2394335199497</v>
      </c>
      <c r="T464" s="125">
        <f t="shared" si="31"/>
        <v>1.7882782158419302E-2</v>
      </c>
    </row>
    <row r="465" spans="1:20" s="114" customFormat="1" ht="13" x14ac:dyDescent="0.3">
      <c r="A465" s="114">
        <v>459</v>
      </c>
      <c r="B465" s="123" t="s">
        <v>43</v>
      </c>
      <c r="C465" s="116">
        <v>9.9899999999999984</v>
      </c>
      <c r="D465" s="117">
        <v>3962.7173230833328</v>
      </c>
      <c r="E465" s="118">
        <v>0.60994074220533911</v>
      </c>
      <c r="F465" s="119">
        <v>1</v>
      </c>
      <c r="G465" s="118">
        <v>9.2125556961522137E-2</v>
      </c>
      <c r="H465" s="116">
        <v>11.099999999999996</v>
      </c>
      <c r="I465" s="114">
        <v>0</v>
      </c>
      <c r="J465" s="119">
        <v>1</v>
      </c>
      <c r="K465" s="114" t="s">
        <v>34</v>
      </c>
      <c r="L465" s="124">
        <v>170746.89725011581</v>
      </c>
      <c r="M465" s="121">
        <v>170731.53510693918</v>
      </c>
      <c r="N465" s="121">
        <f t="shared" si="28"/>
        <v>-15.362143176636891</v>
      </c>
      <c r="O465" s="125">
        <f t="shared" si="29"/>
        <v>-8.997026255846925E-5</v>
      </c>
      <c r="Q465" s="124">
        <v>401144.47058344912</v>
      </c>
      <c r="R465" s="121">
        <v>401129.10844027251</v>
      </c>
      <c r="S465" s="121">
        <f t="shared" si="30"/>
        <v>-15.362143176607788</v>
      </c>
      <c r="T465" s="125">
        <f t="shared" si="31"/>
        <v>-3.8295786937469546E-5</v>
      </c>
    </row>
    <row r="466" spans="1:20" s="114" customFormat="1" ht="13" x14ac:dyDescent="0.3">
      <c r="A466" s="114">
        <v>460</v>
      </c>
      <c r="B466" s="123" t="s">
        <v>43</v>
      </c>
      <c r="C466" s="116">
        <v>14.490000000000002</v>
      </c>
      <c r="D466" s="117">
        <v>5514.377199583334</v>
      </c>
      <c r="E466" s="118">
        <v>0.5428861362802998</v>
      </c>
      <c r="F466" s="119">
        <v>0.26568000000000008</v>
      </c>
      <c r="G466" s="118">
        <v>0.10587240404895382</v>
      </c>
      <c r="H466" s="116">
        <v>16.099999999999998</v>
      </c>
      <c r="I466" s="114">
        <v>0</v>
      </c>
      <c r="J466" s="119">
        <v>2</v>
      </c>
      <c r="K466" s="114" t="s">
        <v>34</v>
      </c>
      <c r="L466" s="124">
        <v>209105.52174147082</v>
      </c>
      <c r="M466" s="121">
        <v>204852.93590595419</v>
      </c>
      <c r="N466" s="121">
        <f t="shared" si="28"/>
        <v>-4252.5858355166274</v>
      </c>
      <c r="O466" s="125">
        <f t="shared" si="29"/>
        <v>-2.033703271008952E-2</v>
      </c>
      <c r="Q466" s="124">
        <v>534600.97007480415</v>
      </c>
      <c r="R466" s="121">
        <v>530348.38423928758</v>
      </c>
      <c r="S466" s="121">
        <f t="shared" si="30"/>
        <v>-4252.5858355165692</v>
      </c>
      <c r="T466" s="125">
        <f t="shared" si="31"/>
        <v>-7.9546915803791474E-3</v>
      </c>
    </row>
    <row r="467" spans="1:20" s="114" customFormat="1" ht="13" x14ac:dyDescent="0.3">
      <c r="A467" s="114">
        <v>461</v>
      </c>
      <c r="B467" s="123" t="s">
        <v>43</v>
      </c>
      <c r="C467" s="116">
        <v>40.088086666666676</v>
      </c>
      <c r="D467" s="117">
        <v>16414.432206666668</v>
      </c>
      <c r="E467" s="118">
        <v>0.5551016211200881</v>
      </c>
      <c r="F467" s="119">
        <v>0.73432000000000019</v>
      </c>
      <c r="G467" s="118">
        <v>0.47768271531307316</v>
      </c>
      <c r="H467" s="116">
        <v>44.5</v>
      </c>
      <c r="I467" s="114">
        <v>0</v>
      </c>
      <c r="J467" s="119">
        <v>2</v>
      </c>
      <c r="K467" s="114" t="s">
        <v>34</v>
      </c>
      <c r="L467" s="124">
        <v>499470.69953679998</v>
      </c>
      <c r="M467" s="121">
        <v>528608.31660773326</v>
      </c>
      <c r="N467" s="121">
        <f t="shared" si="28"/>
        <v>29137.61707093328</v>
      </c>
      <c r="O467" s="125">
        <f t="shared" si="29"/>
        <v>5.8336989733241557E-2</v>
      </c>
      <c r="Q467" s="124">
        <v>1358154.8745368002</v>
      </c>
      <c r="R467" s="121">
        <v>1387292.4916077335</v>
      </c>
      <c r="S467" s="121">
        <f t="shared" si="30"/>
        <v>29137.617070933338</v>
      </c>
      <c r="T467" s="125">
        <f t="shared" si="31"/>
        <v>2.1453825051337201E-2</v>
      </c>
    </row>
    <row r="468" spans="1:20" s="114" customFormat="1" ht="13" x14ac:dyDescent="0.3">
      <c r="A468" s="114">
        <v>462</v>
      </c>
      <c r="B468" s="123" t="s">
        <v>43</v>
      </c>
      <c r="C468" s="116">
        <v>25.209572333333327</v>
      </c>
      <c r="D468" s="117">
        <v>14711.558175833334</v>
      </c>
      <c r="E468" s="118">
        <v>0.79608629280428289</v>
      </c>
      <c r="F468" s="119">
        <v>0.70635999999999999</v>
      </c>
      <c r="G468" s="118">
        <v>8.2029104812721076E-2</v>
      </c>
      <c r="H468" s="116">
        <v>28</v>
      </c>
      <c r="I468" s="114">
        <v>0</v>
      </c>
      <c r="J468" s="119">
        <v>2</v>
      </c>
      <c r="K468" s="114" t="s">
        <v>34</v>
      </c>
      <c r="L468" s="124">
        <v>446848.8765706417</v>
      </c>
      <c r="M468" s="121">
        <v>465345.31360900839</v>
      </c>
      <c r="N468" s="121">
        <f t="shared" si="28"/>
        <v>18496.437038366683</v>
      </c>
      <c r="O468" s="125">
        <f t="shared" si="29"/>
        <v>4.1393048093391831E-2</v>
      </c>
      <c r="Q468" s="124">
        <v>1269077.4465706416</v>
      </c>
      <c r="R468" s="121">
        <v>1287573.8836090083</v>
      </c>
      <c r="S468" s="121">
        <f t="shared" si="30"/>
        <v>18496.437038366683</v>
      </c>
      <c r="T468" s="125">
        <f t="shared" si="31"/>
        <v>1.4574711014169064E-2</v>
      </c>
    </row>
    <row r="469" spans="1:20" s="114" customFormat="1" ht="13" x14ac:dyDescent="0.3">
      <c r="A469" s="114">
        <v>463</v>
      </c>
      <c r="B469" s="123" t="s">
        <v>43</v>
      </c>
      <c r="C469" s="116">
        <v>11.053428333333335</v>
      </c>
      <c r="D469" s="117">
        <v>7539.6662122500011</v>
      </c>
      <c r="E469" s="118">
        <v>0.90766091689584716</v>
      </c>
      <c r="F469" s="119">
        <v>0.29363999999999996</v>
      </c>
      <c r="G469" s="118">
        <v>5.5258330861752469E-2</v>
      </c>
      <c r="H469" s="116">
        <v>11.64</v>
      </c>
      <c r="I469" s="114">
        <v>0</v>
      </c>
      <c r="J469" s="119">
        <v>2</v>
      </c>
      <c r="K469" s="114" t="s">
        <v>34</v>
      </c>
      <c r="L469" s="124">
        <v>214353.59722102413</v>
      </c>
      <c r="M469" s="121">
        <v>225978.92389074751</v>
      </c>
      <c r="N469" s="121">
        <f t="shared" si="28"/>
        <v>11625.326669723378</v>
      </c>
      <c r="O469" s="125">
        <f t="shared" si="29"/>
        <v>5.4234343721958997E-2</v>
      </c>
      <c r="Q469" s="124">
        <v>623023.86888769083</v>
      </c>
      <c r="R469" s="121">
        <v>634649.1955574142</v>
      </c>
      <c r="S469" s="121">
        <f t="shared" si="30"/>
        <v>11625.326669723378</v>
      </c>
      <c r="T469" s="125">
        <f t="shared" si="31"/>
        <v>1.8659520526041053E-2</v>
      </c>
    </row>
    <row r="470" spans="1:20" s="114" customFormat="1" ht="13" x14ac:dyDescent="0.3">
      <c r="A470" s="114">
        <v>464</v>
      </c>
      <c r="B470" s="123" t="s">
        <v>43</v>
      </c>
      <c r="C470" s="116">
        <v>52.158196666666669</v>
      </c>
      <c r="D470" s="117">
        <v>31266.714516916665</v>
      </c>
      <c r="E470" s="118">
        <v>0.76740503411393235</v>
      </c>
      <c r="F470" s="119">
        <v>0.87818000000000029</v>
      </c>
      <c r="G470" s="118">
        <v>0.16395266960834998</v>
      </c>
      <c r="H470" s="116">
        <v>53.840000000000025</v>
      </c>
      <c r="I470" s="114">
        <v>0</v>
      </c>
      <c r="J470" s="119">
        <v>2</v>
      </c>
      <c r="K470" s="114" t="s">
        <v>34</v>
      </c>
      <c r="L470" s="124">
        <v>870615.99300768413</v>
      </c>
      <c r="M470" s="121">
        <v>922904.28601712768</v>
      </c>
      <c r="N470" s="121">
        <f t="shared" si="28"/>
        <v>52288.293009443558</v>
      </c>
      <c r="O470" s="125">
        <f t="shared" si="29"/>
        <v>6.0058962193888919E-2</v>
      </c>
      <c r="Q470" s="124">
        <v>2601152.4863410182</v>
      </c>
      <c r="R470" s="121">
        <v>2653440.7793504614</v>
      </c>
      <c r="S470" s="121">
        <f t="shared" si="30"/>
        <v>52288.293009443209</v>
      </c>
      <c r="T470" s="125">
        <f t="shared" si="31"/>
        <v>2.0101971446893508E-2</v>
      </c>
    </row>
    <row r="471" spans="1:20" s="114" customFormat="1" ht="13" x14ac:dyDescent="0.3">
      <c r="A471" s="114">
        <v>465</v>
      </c>
      <c r="B471" s="123" t="s">
        <v>43</v>
      </c>
      <c r="C471" s="116">
        <v>0.54397499999999999</v>
      </c>
      <c r="D471" s="117">
        <v>19.584766666666663</v>
      </c>
      <c r="E471" s="118">
        <v>0.3768040377610179</v>
      </c>
      <c r="F471" s="119">
        <v>3.1300000000000004E-3</v>
      </c>
      <c r="G471" s="118">
        <v>0.45454545454545447</v>
      </c>
      <c r="H471" s="116">
        <v>0</v>
      </c>
      <c r="I471" s="114">
        <v>12.75</v>
      </c>
      <c r="J471" s="119">
        <v>1</v>
      </c>
      <c r="K471" s="114" t="s">
        <v>34</v>
      </c>
      <c r="L471" s="124">
        <v>2791.667880333333</v>
      </c>
      <c r="M471" s="121">
        <v>2493.8421359999998</v>
      </c>
      <c r="N471" s="121">
        <f t="shared" si="28"/>
        <v>-297.8257443333332</v>
      </c>
      <c r="O471" s="125">
        <f t="shared" si="29"/>
        <v>-0.10668380233603289</v>
      </c>
      <c r="Q471" s="124">
        <v>3918.0270469999996</v>
      </c>
      <c r="R471" s="121">
        <v>3620.2013026666664</v>
      </c>
      <c r="S471" s="121">
        <f t="shared" si="30"/>
        <v>-297.8257443333332</v>
      </c>
      <c r="T471" s="125">
        <f t="shared" si="31"/>
        <v>-7.6014213470367922E-2</v>
      </c>
    </row>
    <row r="472" spans="1:20" s="114" customFormat="1" ht="13" x14ac:dyDescent="0.3">
      <c r="A472" s="114">
        <v>466</v>
      </c>
      <c r="B472" s="123" t="s">
        <v>43</v>
      </c>
      <c r="C472" s="116">
        <v>0.56815513333333334</v>
      </c>
      <c r="D472" s="117">
        <v>18.897570108333333</v>
      </c>
      <c r="E472" s="118">
        <v>3.7704063788342096E-2</v>
      </c>
      <c r="F472" s="119">
        <v>1.4699999999999997E-3</v>
      </c>
      <c r="G472" s="118">
        <v>0.92533094091583212</v>
      </c>
      <c r="H472" s="116">
        <v>4.9999999999999996E-2</v>
      </c>
      <c r="I472" s="114">
        <v>34</v>
      </c>
      <c r="J472" s="119">
        <v>1</v>
      </c>
      <c r="K472" s="114" t="s">
        <v>34</v>
      </c>
      <c r="L472" s="124">
        <v>2076.9457820242501</v>
      </c>
      <c r="M472" s="121">
        <v>1787.4327332719167</v>
      </c>
      <c r="N472" s="121">
        <f t="shared" si="28"/>
        <v>-289.51304875233336</v>
      </c>
      <c r="O472" s="125">
        <f t="shared" si="29"/>
        <v>-0.13939364775818353</v>
      </c>
      <c r="Q472" s="124">
        <v>2969.7691153575834</v>
      </c>
      <c r="R472" s="121">
        <v>2680.25606660525</v>
      </c>
      <c r="S472" s="121">
        <f t="shared" si="30"/>
        <v>-289.51304875233336</v>
      </c>
      <c r="T472" s="125">
        <f t="shared" si="31"/>
        <v>-9.7486719507982267E-2</v>
      </c>
    </row>
    <row r="473" spans="1:20" s="114" customFormat="1" ht="13" x14ac:dyDescent="0.3">
      <c r="A473" s="114">
        <v>467</v>
      </c>
      <c r="B473" s="123" t="s">
        <v>43</v>
      </c>
      <c r="C473" s="116">
        <v>23.250148666666671</v>
      </c>
      <c r="D473" s="117">
        <v>9973.0005111666669</v>
      </c>
      <c r="E473" s="118">
        <v>0.551838837532866</v>
      </c>
      <c r="F473" s="119">
        <v>1</v>
      </c>
      <c r="G473" s="118">
        <v>7.5390191032699949E-2</v>
      </c>
      <c r="H473" s="116">
        <v>23.860000000000003</v>
      </c>
      <c r="I473" s="114">
        <v>0</v>
      </c>
      <c r="J473" s="119">
        <v>1</v>
      </c>
      <c r="K473" s="114" t="s">
        <v>34</v>
      </c>
      <c r="L473" s="124">
        <v>392228.23522711499</v>
      </c>
      <c r="M473" s="121">
        <v>385858.64079602831</v>
      </c>
      <c r="N473" s="121">
        <f t="shared" si="28"/>
        <v>-6369.5944310866762</v>
      </c>
      <c r="O473" s="125">
        <f t="shared" si="29"/>
        <v>-1.6239510211187219E-2</v>
      </c>
      <c r="Q473" s="124">
        <v>980318.13772711495</v>
      </c>
      <c r="R473" s="121">
        <v>973948.54329602828</v>
      </c>
      <c r="S473" s="121">
        <f t="shared" si="30"/>
        <v>-6369.5944310866762</v>
      </c>
      <c r="T473" s="125">
        <f t="shared" si="31"/>
        <v>-6.4974768760829972E-3</v>
      </c>
    </row>
    <row r="474" spans="1:20" s="114" customFormat="1" ht="13" x14ac:dyDescent="0.3">
      <c r="A474" s="114">
        <v>468</v>
      </c>
      <c r="B474" s="123" t="s">
        <v>43</v>
      </c>
      <c r="C474" s="116">
        <v>12.06</v>
      </c>
      <c r="D474" s="117">
        <v>4576.0838025833336</v>
      </c>
      <c r="E474" s="118">
        <v>0.60955646220283044</v>
      </c>
      <c r="F474" s="119">
        <v>1</v>
      </c>
      <c r="G474" s="118">
        <v>5.5639120253462404E-2</v>
      </c>
      <c r="H474" s="116">
        <v>13.400000000000004</v>
      </c>
      <c r="I474" s="114">
        <v>0</v>
      </c>
      <c r="J474" s="119">
        <v>1</v>
      </c>
      <c r="K474" s="114" t="s">
        <v>34</v>
      </c>
      <c r="L474" s="124">
        <v>205118.0783680141</v>
      </c>
      <c r="M474" s="121">
        <v>201178.5509618175</v>
      </c>
      <c r="N474" s="121">
        <f t="shared" si="28"/>
        <v>-3939.5274061966047</v>
      </c>
      <c r="O474" s="125">
        <f t="shared" si="29"/>
        <v>-1.9206144273292543E-2</v>
      </c>
      <c r="Q474" s="124">
        <v>475292.42253468081</v>
      </c>
      <c r="R474" s="121">
        <v>471352.89512848418</v>
      </c>
      <c r="S474" s="121">
        <f t="shared" si="30"/>
        <v>-3939.5274061966338</v>
      </c>
      <c r="T474" s="125">
        <f t="shared" si="31"/>
        <v>-8.2886392027619101E-3</v>
      </c>
    </row>
    <row r="475" spans="1:20" s="114" customFormat="1" ht="13" x14ac:dyDescent="0.3">
      <c r="A475" s="114">
        <v>469</v>
      </c>
      <c r="B475" s="123" t="s">
        <v>43</v>
      </c>
      <c r="C475" s="116">
        <v>15.0625</v>
      </c>
      <c r="D475" s="117">
        <v>5609.345929666667</v>
      </c>
      <c r="E475" s="118">
        <v>0.54768169492099028</v>
      </c>
      <c r="F475" s="119">
        <v>1</v>
      </c>
      <c r="G475" s="118">
        <v>0.17153381762335673</v>
      </c>
      <c r="H475" s="116">
        <v>14</v>
      </c>
      <c r="I475" s="114">
        <v>0</v>
      </c>
      <c r="J475" s="119">
        <v>1</v>
      </c>
      <c r="K475" s="114" t="s">
        <v>34</v>
      </c>
      <c r="L475" s="124">
        <v>245538.44732274333</v>
      </c>
      <c r="M475" s="121">
        <v>241136.50026913002</v>
      </c>
      <c r="N475" s="121">
        <f t="shared" si="28"/>
        <v>-4401.9470536133158</v>
      </c>
      <c r="O475" s="125">
        <f t="shared" si="29"/>
        <v>-1.7927730266320614E-2</v>
      </c>
      <c r="Q475" s="124">
        <v>579002.85398940998</v>
      </c>
      <c r="R475" s="121">
        <v>574600.90693579661</v>
      </c>
      <c r="S475" s="121">
        <f t="shared" si="30"/>
        <v>-4401.947053613374</v>
      </c>
      <c r="T475" s="125">
        <f t="shared" si="31"/>
        <v>-7.6026344659328501E-3</v>
      </c>
    </row>
    <row r="476" spans="1:20" s="114" customFormat="1" ht="13" x14ac:dyDescent="0.3">
      <c r="A476" s="114">
        <v>470</v>
      </c>
      <c r="B476" s="123" t="s">
        <v>43</v>
      </c>
      <c r="C476" s="116">
        <v>17.37</v>
      </c>
      <c r="D476" s="117">
        <v>6196.8831790833328</v>
      </c>
      <c r="E476" s="118">
        <v>0.78745730261505942</v>
      </c>
      <c r="F476" s="119">
        <v>1</v>
      </c>
      <c r="G476" s="118">
        <v>0.10620377277647342</v>
      </c>
      <c r="H476" s="116">
        <v>19.300000000000004</v>
      </c>
      <c r="I476" s="114">
        <v>0</v>
      </c>
      <c r="J476" s="119">
        <v>1</v>
      </c>
      <c r="K476" s="114" t="s">
        <v>34</v>
      </c>
      <c r="L476" s="124">
        <v>253387.2231333692</v>
      </c>
      <c r="M476" s="121">
        <v>255116.7357648325</v>
      </c>
      <c r="N476" s="121">
        <f t="shared" si="28"/>
        <v>1729.5126314632944</v>
      </c>
      <c r="O476" s="125">
        <f t="shared" si="29"/>
        <v>6.825571589902042E-3</v>
      </c>
      <c r="Q476" s="124">
        <v>599531.17480003589</v>
      </c>
      <c r="R476" s="121">
        <v>601260.68743149925</v>
      </c>
      <c r="S476" s="121">
        <f t="shared" si="30"/>
        <v>1729.5126314633526</v>
      </c>
      <c r="T476" s="125">
        <f t="shared" si="31"/>
        <v>2.8847751445789356E-3</v>
      </c>
    </row>
    <row r="477" spans="1:20" s="114" customFormat="1" ht="13" x14ac:dyDescent="0.3">
      <c r="A477" s="114">
        <v>471</v>
      </c>
      <c r="B477" s="123" t="s">
        <v>43</v>
      </c>
      <c r="C477" s="116">
        <v>42.534740000000006</v>
      </c>
      <c r="D477" s="117">
        <v>24061.330197500003</v>
      </c>
      <c r="E477" s="118">
        <v>0.7203913085030792</v>
      </c>
      <c r="F477" s="119">
        <v>1</v>
      </c>
      <c r="G477" s="118">
        <v>5.4583548210411892E-2</v>
      </c>
      <c r="H477" s="116">
        <v>45</v>
      </c>
      <c r="I477" s="114">
        <v>0</v>
      </c>
      <c r="J477" s="119">
        <v>1</v>
      </c>
      <c r="K477" s="114" t="s">
        <v>34</v>
      </c>
      <c r="L477" s="124">
        <v>763880.13591449184</v>
      </c>
      <c r="M477" s="121">
        <v>779638.84109139163</v>
      </c>
      <c r="N477" s="121">
        <f t="shared" si="28"/>
        <v>15758.705176899792</v>
      </c>
      <c r="O477" s="125">
        <f t="shared" si="29"/>
        <v>2.0629814071593831E-2</v>
      </c>
      <c r="Q477" s="124">
        <v>2142029.4884144915</v>
      </c>
      <c r="R477" s="121">
        <v>2157788.1935913917</v>
      </c>
      <c r="S477" s="121">
        <f t="shared" si="30"/>
        <v>15758.705176900141</v>
      </c>
      <c r="T477" s="125">
        <f t="shared" si="31"/>
        <v>7.3569039371930286E-3</v>
      </c>
    </row>
    <row r="478" spans="1:20" s="114" customFormat="1" ht="13" x14ac:dyDescent="0.3">
      <c r="A478" s="114">
        <v>472</v>
      </c>
      <c r="B478" s="123" t="s">
        <v>43</v>
      </c>
      <c r="C478" s="116">
        <v>41.579999999999991</v>
      </c>
      <c r="D478" s="117">
        <v>11526.988109750002</v>
      </c>
      <c r="E478" s="118">
        <v>0.43381692512123526</v>
      </c>
      <c r="F478" s="119">
        <v>1</v>
      </c>
      <c r="G478" s="118">
        <v>0.23537276574072818</v>
      </c>
      <c r="H478" s="116">
        <v>46.199999999999996</v>
      </c>
      <c r="I478" s="114">
        <v>0</v>
      </c>
      <c r="J478" s="119">
        <v>1</v>
      </c>
      <c r="K478" s="114" t="s">
        <v>34</v>
      </c>
      <c r="L478" s="124">
        <v>544051.7450405159</v>
      </c>
      <c r="M478" s="121">
        <v>516598.16913680587</v>
      </c>
      <c r="N478" s="121">
        <f t="shared" si="28"/>
        <v>-27453.575903710036</v>
      </c>
      <c r="O478" s="125">
        <f t="shared" si="29"/>
        <v>-5.0461332316222143E-2</v>
      </c>
      <c r="Q478" s="124">
        <v>1253821.697540516</v>
      </c>
      <c r="R478" s="121">
        <v>1226368.1216368058</v>
      </c>
      <c r="S478" s="121">
        <f t="shared" si="30"/>
        <v>-27453.575903710211</v>
      </c>
      <c r="T478" s="125">
        <f t="shared" si="31"/>
        <v>-2.1895917065052287E-2</v>
      </c>
    </row>
    <row r="479" spans="1:20" s="114" customFormat="1" ht="13" x14ac:dyDescent="0.3">
      <c r="A479" s="114">
        <v>473</v>
      </c>
      <c r="B479" s="123" t="s">
        <v>43</v>
      </c>
      <c r="C479" s="116">
        <v>34.019999999999996</v>
      </c>
      <c r="D479" s="117">
        <v>13848.088445000001</v>
      </c>
      <c r="E479" s="118">
        <v>0.6174929677105554</v>
      </c>
      <c r="F479" s="119">
        <v>1</v>
      </c>
      <c r="G479" s="118">
        <v>5.3950238262789441E-2</v>
      </c>
      <c r="H479" s="116">
        <v>37.800000000000004</v>
      </c>
      <c r="I479" s="114">
        <v>0</v>
      </c>
      <c r="J479" s="119">
        <v>1</v>
      </c>
      <c r="K479" s="114" t="s">
        <v>34</v>
      </c>
      <c r="L479" s="124">
        <v>543146.06517848338</v>
      </c>
      <c r="M479" s="121">
        <v>530668.00790428335</v>
      </c>
      <c r="N479" s="121">
        <f t="shared" si="28"/>
        <v>-12478.057274200022</v>
      </c>
      <c r="O479" s="125">
        <f t="shared" si="29"/>
        <v>-2.2973667810885466E-2</v>
      </c>
      <c r="Q479" s="124">
        <v>1361374.7343451502</v>
      </c>
      <c r="R479" s="121">
        <v>1348896.6770709502</v>
      </c>
      <c r="S479" s="121">
        <f t="shared" si="30"/>
        <v>-12478.057274200022</v>
      </c>
      <c r="T479" s="125">
        <f t="shared" si="31"/>
        <v>-9.1657770336117106E-3</v>
      </c>
    </row>
    <row r="480" spans="1:20" s="114" customFormat="1" ht="13" x14ac:dyDescent="0.3">
      <c r="A480" s="114">
        <v>474</v>
      </c>
      <c r="B480" s="123" t="s">
        <v>43</v>
      </c>
      <c r="C480" s="116">
        <v>29.430000000000003</v>
      </c>
      <c r="D480" s="117">
        <v>5242.7823001666666</v>
      </c>
      <c r="E480" s="118">
        <v>0.42801941491180151</v>
      </c>
      <c r="F480" s="119">
        <v>1</v>
      </c>
      <c r="G480" s="118">
        <v>0.42587847927343969</v>
      </c>
      <c r="H480" s="116">
        <v>32.699999999999996</v>
      </c>
      <c r="I480" s="114">
        <v>0</v>
      </c>
      <c r="J480" s="119">
        <v>1</v>
      </c>
      <c r="K480" s="114" t="s">
        <v>34</v>
      </c>
      <c r="L480" s="124">
        <v>296801.84821601165</v>
      </c>
      <c r="M480" s="121">
        <v>285793.28087941837</v>
      </c>
      <c r="N480" s="121">
        <f t="shared" si="28"/>
        <v>-11008.567336593289</v>
      </c>
      <c r="O480" s="125">
        <f t="shared" si="29"/>
        <v>-3.7090629329845956E-2</v>
      </c>
      <c r="Q480" s="124">
        <v>587118.05071601167</v>
      </c>
      <c r="R480" s="121">
        <v>576109.48337941838</v>
      </c>
      <c r="S480" s="121">
        <f t="shared" si="30"/>
        <v>-11008.567336593289</v>
      </c>
      <c r="T480" s="125">
        <f t="shared" si="31"/>
        <v>-1.8750176941703535E-2</v>
      </c>
    </row>
    <row r="481" spans="1:20" s="114" customFormat="1" ht="13" x14ac:dyDescent="0.3">
      <c r="A481" s="114">
        <v>475</v>
      </c>
      <c r="B481" s="123" t="s">
        <v>43</v>
      </c>
      <c r="C481" s="116">
        <v>9.6659999999999986</v>
      </c>
      <c r="D481" s="117">
        <v>4359.1956924166661</v>
      </c>
      <c r="E481" s="118">
        <v>0.76618331178414267</v>
      </c>
      <c r="F481" s="119">
        <v>0.16304999999999997</v>
      </c>
      <c r="G481" s="118">
        <v>9.3383003379228557E-2</v>
      </c>
      <c r="H481" s="116">
        <v>10.739999999999997</v>
      </c>
      <c r="I481" s="114">
        <v>0</v>
      </c>
      <c r="J481" s="119">
        <v>2</v>
      </c>
      <c r="K481" s="114" t="s">
        <v>34</v>
      </c>
      <c r="L481" s="124">
        <v>141034.01032363586</v>
      </c>
      <c r="M481" s="121">
        <v>144141.97941763251</v>
      </c>
      <c r="N481" s="121">
        <f t="shared" si="28"/>
        <v>3107.9690939966531</v>
      </c>
      <c r="O481" s="125">
        <f t="shared" si="29"/>
        <v>2.2037018495501076E-2</v>
      </c>
      <c r="Q481" s="124">
        <v>385323.91615696915</v>
      </c>
      <c r="R481" s="121">
        <v>388431.88525096583</v>
      </c>
      <c r="S481" s="121">
        <f t="shared" si="30"/>
        <v>3107.9690939966822</v>
      </c>
      <c r="T481" s="125">
        <f t="shared" si="31"/>
        <v>8.0658608606339159E-3</v>
      </c>
    </row>
    <row r="482" spans="1:20" s="114" customFormat="1" ht="13" x14ac:dyDescent="0.3">
      <c r="A482" s="114">
        <v>476</v>
      </c>
      <c r="B482" s="123" t="s">
        <v>43</v>
      </c>
      <c r="C482" s="116">
        <v>9.5524226666666667</v>
      </c>
      <c r="D482" s="117">
        <v>5420.364096166667</v>
      </c>
      <c r="E482" s="118">
        <v>0.75007336887667353</v>
      </c>
      <c r="F482" s="119">
        <v>1</v>
      </c>
      <c r="G482" s="118">
        <v>0.19204181747767535</v>
      </c>
      <c r="H482" s="116">
        <v>4.5</v>
      </c>
      <c r="I482" s="114">
        <v>0</v>
      </c>
      <c r="J482" s="119">
        <v>1</v>
      </c>
      <c r="K482" s="114" t="s">
        <v>34</v>
      </c>
      <c r="L482" s="124">
        <v>184116.280154065</v>
      </c>
      <c r="M482" s="121">
        <v>193019.50024637833</v>
      </c>
      <c r="N482" s="121">
        <f t="shared" si="28"/>
        <v>8903.220092313335</v>
      </c>
      <c r="O482" s="125">
        <f t="shared" si="29"/>
        <v>4.835650646897325E-2</v>
      </c>
      <c r="Q482" s="124">
        <v>477047.08432073169</v>
      </c>
      <c r="R482" s="121">
        <v>485950.30441304506</v>
      </c>
      <c r="S482" s="121">
        <f t="shared" si="30"/>
        <v>8903.2200923133641</v>
      </c>
      <c r="T482" s="125">
        <f t="shared" si="31"/>
        <v>1.8663189410308791E-2</v>
      </c>
    </row>
    <row r="483" spans="1:20" s="114" customFormat="1" ht="13" x14ac:dyDescent="0.3">
      <c r="A483" s="114">
        <v>477</v>
      </c>
      <c r="B483" s="123" t="s">
        <v>43</v>
      </c>
      <c r="C483" s="116">
        <v>17.263200000000005</v>
      </c>
      <c r="D483" s="117">
        <v>4453.9545068333337</v>
      </c>
      <c r="E483" s="118">
        <v>0.38554485931180116</v>
      </c>
      <c r="F483" s="119">
        <v>1</v>
      </c>
      <c r="G483" s="118">
        <v>9.5166289851353558E-2</v>
      </c>
      <c r="H483" s="116">
        <v>15.699999999999998</v>
      </c>
      <c r="I483" s="114">
        <v>0</v>
      </c>
      <c r="J483" s="119">
        <v>1</v>
      </c>
      <c r="K483" s="114" t="s">
        <v>34</v>
      </c>
      <c r="L483" s="124">
        <v>238958.43701647839</v>
      </c>
      <c r="M483" s="121">
        <v>228328.51655415163</v>
      </c>
      <c r="N483" s="121">
        <f t="shared" si="28"/>
        <v>-10629.920462326758</v>
      </c>
      <c r="O483" s="125">
        <f t="shared" si="29"/>
        <v>-4.4484390654068964E-2</v>
      </c>
      <c r="Q483" s="124">
        <v>498622.26201647846</v>
      </c>
      <c r="R483" s="121">
        <v>487992.34155415167</v>
      </c>
      <c r="S483" s="121">
        <f t="shared" si="30"/>
        <v>-10629.920462326787</v>
      </c>
      <c r="T483" s="125">
        <f t="shared" si="31"/>
        <v>-2.1318583769882882E-2</v>
      </c>
    </row>
    <row r="484" spans="1:20" s="114" customFormat="1" ht="13" x14ac:dyDescent="0.3">
      <c r="A484" s="114">
        <v>478</v>
      </c>
      <c r="B484" s="123" t="s">
        <v>43</v>
      </c>
      <c r="C484" s="116">
        <v>14.039999999999994</v>
      </c>
      <c r="D484" s="117">
        <v>6996.7293377499991</v>
      </c>
      <c r="E484" s="118">
        <v>0.6988170338530092</v>
      </c>
      <c r="F484" s="119">
        <v>1</v>
      </c>
      <c r="G484" s="118">
        <v>8.4086342528082003E-2</v>
      </c>
      <c r="H484" s="116">
        <v>15.599999999999996</v>
      </c>
      <c r="I484" s="114">
        <v>0</v>
      </c>
      <c r="J484" s="119">
        <v>1</v>
      </c>
      <c r="K484" s="114" t="s">
        <v>34</v>
      </c>
      <c r="L484" s="124">
        <v>260041.16036247581</v>
      </c>
      <c r="M484" s="121">
        <v>262493.32562308578</v>
      </c>
      <c r="N484" s="121">
        <f t="shared" si="28"/>
        <v>2452.1652606099669</v>
      </c>
      <c r="O484" s="125">
        <f t="shared" si="29"/>
        <v>9.4299120077446664E-3</v>
      </c>
      <c r="Q484" s="124">
        <v>658619.97036247584</v>
      </c>
      <c r="R484" s="121">
        <v>661072.13562308578</v>
      </c>
      <c r="S484" s="121">
        <f t="shared" si="30"/>
        <v>2452.1652606099378</v>
      </c>
      <c r="T484" s="125">
        <f t="shared" si="31"/>
        <v>3.7231869225896269E-3</v>
      </c>
    </row>
    <row r="485" spans="1:20" s="114" customFormat="1" ht="13" x14ac:dyDescent="0.3">
      <c r="A485" s="114">
        <v>479</v>
      </c>
      <c r="B485" s="123" t="s">
        <v>43</v>
      </c>
      <c r="C485" s="116">
        <v>3.302</v>
      </c>
      <c r="D485" s="117">
        <v>1285.3871225000003</v>
      </c>
      <c r="E485" s="118">
        <v>0.76730251525287207</v>
      </c>
      <c r="F485" s="119">
        <v>1</v>
      </c>
      <c r="G485" s="118">
        <v>0.12687490398780743</v>
      </c>
      <c r="H485" s="116">
        <v>1.5</v>
      </c>
      <c r="I485" s="114">
        <v>0</v>
      </c>
      <c r="J485" s="119">
        <v>1</v>
      </c>
      <c r="K485" s="114" t="s">
        <v>34</v>
      </c>
      <c r="L485" s="124">
        <v>64105.496430575004</v>
      </c>
      <c r="M485" s="121">
        <v>64907.203244475</v>
      </c>
      <c r="N485" s="121">
        <f t="shared" si="28"/>
        <v>801.70681389999663</v>
      </c>
      <c r="O485" s="125">
        <f t="shared" si="29"/>
        <v>1.250605421593185E-2</v>
      </c>
      <c r="Q485" s="124">
        <v>135476.64226390832</v>
      </c>
      <c r="R485" s="121">
        <v>136278.34907780832</v>
      </c>
      <c r="S485" s="121">
        <f t="shared" si="30"/>
        <v>801.70681390000391</v>
      </c>
      <c r="T485" s="125">
        <f t="shared" si="31"/>
        <v>5.9176755527958844E-3</v>
      </c>
    </row>
    <row r="486" spans="1:20" s="114" customFormat="1" ht="13" x14ac:dyDescent="0.3">
      <c r="A486" s="114">
        <v>480</v>
      </c>
      <c r="B486" s="123" t="s">
        <v>43</v>
      </c>
      <c r="C486" s="116">
        <v>16.559999999999999</v>
      </c>
      <c r="D486" s="117">
        <v>7388.2222184166676</v>
      </c>
      <c r="E486" s="118">
        <v>0.64827922967824969</v>
      </c>
      <c r="F486" s="119">
        <v>1</v>
      </c>
      <c r="G486" s="118">
        <v>3.3749495123654882E-2</v>
      </c>
      <c r="H486" s="116">
        <v>18.400000000000002</v>
      </c>
      <c r="I486" s="114">
        <v>18</v>
      </c>
      <c r="J486" s="119">
        <v>1</v>
      </c>
      <c r="K486" s="114" t="s">
        <v>34</v>
      </c>
      <c r="L486" s="124">
        <v>299562.3461097891</v>
      </c>
      <c r="M486" s="121">
        <v>294696.40143322578</v>
      </c>
      <c r="N486" s="121">
        <f t="shared" si="28"/>
        <v>-4865.9446765633184</v>
      </c>
      <c r="O486" s="125">
        <f t="shared" si="29"/>
        <v>-1.6243512376485254E-2</v>
      </c>
      <c r="Q486" s="124">
        <v>738142.81110978918</v>
      </c>
      <c r="R486" s="121">
        <v>733276.8664332258</v>
      </c>
      <c r="S486" s="121">
        <f t="shared" si="30"/>
        <v>-4865.9446765633766</v>
      </c>
      <c r="T486" s="125">
        <f t="shared" si="31"/>
        <v>-6.59214531839372E-3</v>
      </c>
    </row>
    <row r="487" spans="1:20" s="114" customFormat="1" ht="13" x14ac:dyDescent="0.3">
      <c r="A487" s="114">
        <v>481</v>
      </c>
      <c r="B487" s="123" t="s">
        <v>43</v>
      </c>
      <c r="C487" s="116">
        <v>7.3713149999999992</v>
      </c>
      <c r="D487" s="117">
        <v>4115.3406806666671</v>
      </c>
      <c r="E487" s="118">
        <v>0.71749756490618077</v>
      </c>
      <c r="F487" s="119">
        <v>1</v>
      </c>
      <c r="G487" s="118">
        <v>0.16189826820973541</v>
      </c>
      <c r="H487" s="116">
        <v>7.9000000000000012</v>
      </c>
      <c r="I487" s="114">
        <v>0</v>
      </c>
      <c r="J487" s="119">
        <v>1</v>
      </c>
      <c r="K487" s="114" t="s">
        <v>34</v>
      </c>
      <c r="L487" s="124">
        <v>152174.28285297999</v>
      </c>
      <c r="M487" s="121">
        <v>156670.23618280664</v>
      </c>
      <c r="N487" s="121">
        <f t="shared" si="28"/>
        <v>4495.953329826647</v>
      </c>
      <c r="O487" s="125">
        <f t="shared" si="29"/>
        <v>2.9544764368433517E-2</v>
      </c>
      <c r="Q487" s="124">
        <v>379645.1486863133</v>
      </c>
      <c r="R487" s="121">
        <v>384141.10201613995</v>
      </c>
      <c r="S487" s="121">
        <f t="shared" si="30"/>
        <v>4495.953329826647</v>
      </c>
      <c r="T487" s="125">
        <f t="shared" si="31"/>
        <v>1.1842514899463358E-2</v>
      </c>
    </row>
    <row r="488" spans="1:20" s="114" customFormat="1" ht="13" x14ac:dyDescent="0.3">
      <c r="A488" s="114">
        <v>482</v>
      </c>
      <c r="B488" s="123" t="s">
        <v>43</v>
      </c>
      <c r="C488" s="116">
        <v>79.572916333333325</v>
      </c>
      <c r="D488" s="117">
        <v>978.23892691666663</v>
      </c>
      <c r="E488" s="118">
        <v>1.348557869894079E-2</v>
      </c>
      <c r="F488" s="119">
        <v>0.22642000000000004</v>
      </c>
      <c r="G488" s="118">
        <v>0.98946932148447309</v>
      </c>
      <c r="H488" s="116">
        <v>72</v>
      </c>
      <c r="I488" s="114">
        <v>246</v>
      </c>
      <c r="J488" s="119">
        <v>1</v>
      </c>
      <c r="K488" s="114" t="s">
        <v>36</v>
      </c>
      <c r="L488" s="124">
        <v>342602.15177005087</v>
      </c>
      <c r="M488" s="121">
        <v>299024.04224356083</v>
      </c>
      <c r="N488" s="121">
        <f t="shared" si="28"/>
        <v>-43578.109526490036</v>
      </c>
      <c r="O488" s="125">
        <f t="shared" si="29"/>
        <v>-0.12719741922619029</v>
      </c>
      <c r="Q488" s="124">
        <v>412679.50677005085</v>
      </c>
      <c r="R488" s="121">
        <v>369101.39724356082</v>
      </c>
      <c r="S488" s="121">
        <f t="shared" si="30"/>
        <v>-43578.109526490036</v>
      </c>
      <c r="T488" s="125">
        <f t="shared" si="31"/>
        <v>-0.10559794904177831</v>
      </c>
    </row>
    <row r="489" spans="1:20" s="114" customFormat="1" ht="13" x14ac:dyDescent="0.3">
      <c r="A489" s="114">
        <v>483</v>
      </c>
      <c r="B489" s="123" t="s">
        <v>43</v>
      </c>
      <c r="C489" s="116">
        <v>14.200111333333334</v>
      </c>
      <c r="D489" s="117">
        <v>6390.3641602500002</v>
      </c>
      <c r="E489" s="118">
        <v>0.58552854996284942</v>
      </c>
      <c r="F489" s="119">
        <v>1</v>
      </c>
      <c r="G489" s="118">
        <v>0.15956379987520408</v>
      </c>
      <c r="H489" s="116">
        <v>12.200000000000001</v>
      </c>
      <c r="I489" s="114">
        <v>2</v>
      </c>
      <c r="J489" s="119">
        <v>1</v>
      </c>
      <c r="K489" s="114" t="s">
        <v>34</v>
      </c>
      <c r="L489" s="124">
        <v>242179.03917805082</v>
      </c>
      <c r="M489" s="121">
        <v>245838.79182589415</v>
      </c>
      <c r="N489" s="121">
        <f t="shared" si="28"/>
        <v>3659.7526478433283</v>
      </c>
      <c r="O489" s="125">
        <f t="shared" si="29"/>
        <v>1.5111764669082968E-2</v>
      </c>
      <c r="Q489" s="124">
        <v>601053.77584471763</v>
      </c>
      <c r="R489" s="121">
        <v>604713.52849256084</v>
      </c>
      <c r="S489" s="121">
        <f t="shared" si="30"/>
        <v>3659.7526478432119</v>
      </c>
      <c r="T489" s="125">
        <f t="shared" si="31"/>
        <v>6.0888938642799737E-3</v>
      </c>
    </row>
    <row r="490" spans="1:20" s="114" customFormat="1" ht="13" x14ac:dyDescent="0.3">
      <c r="A490" s="114">
        <v>484</v>
      </c>
      <c r="B490" s="123" t="s">
        <v>43</v>
      </c>
      <c r="C490" s="116">
        <v>84.333333333333343</v>
      </c>
      <c r="D490" s="117">
        <v>53389.925162500003</v>
      </c>
      <c r="E490" s="118">
        <v>0.62746030671956587</v>
      </c>
      <c r="F490" s="119">
        <v>1</v>
      </c>
      <c r="G490" s="118">
        <v>0.16628455642204198</v>
      </c>
      <c r="H490" s="116">
        <v>88</v>
      </c>
      <c r="I490" s="114">
        <v>0</v>
      </c>
      <c r="J490" s="119">
        <v>2</v>
      </c>
      <c r="K490" s="114" t="s">
        <v>34</v>
      </c>
      <c r="L490" s="124">
        <v>1477444.8284610417</v>
      </c>
      <c r="M490" s="121">
        <v>1553151.528565875</v>
      </c>
      <c r="N490" s="121">
        <f t="shared" si="28"/>
        <v>75706.700104833348</v>
      </c>
      <c r="O490" s="125">
        <f t="shared" si="29"/>
        <v>5.1241642764888962E-2</v>
      </c>
      <c r="Q490" s="124">
        <v>4391684.4567943756</v>
      </c>
      <c r="R490" s="121">
        <v>4467391.1568992082</v>
      </c>
      <c r="S490" s="121">
        <f t="shared" si="30"/>
        <v>75706.700104832649</v>
      </c>
      <c r="T490" s="125">
        <f t="shared" si="31"/>
        <v>1.7238647459679578E-2</v>
      </c>
    </row>
    <row r="491" spans="1:20" s="114" customFormat="1" ht="13" x14ac:dyDescent="0.3">
      <c r="A491" s="114">
        <v>485</v>
      </c>
      <c r="B491" s="123" t="s">
        <v>43</v>
      </c>
      <c r="C491" s="116">
        <v>63</v>
      </c>
      <c r="D491" s="117">
        <v>26992.828020000001</v>
      </c>
      <c r="E491" s="118">
        <v>0.695189251999208</v>
      </c>
      <c r="F491" s="119">
        <v>1</v>
      </c>
      <c r="G491" s="118">
        <v>0.19387275626923095</v>
      </c>
      <c r="H491" s="116">
        <v>70</v>
      </c>
      <c r="I491" s="114">
        <v>0</v>
      </c>
      <c r="J491" s="119">
        <v>1</v>
      </c>
      <c r="K491" s="114" t="s">
        <v>34</v>
      </c>
      <c r="L491" s="124">
        <v>879473.66804140003</v>
      </c>
      <c r="M491" s="121">
        <v>899659.66928019992</v>
      </c>
      <c r="N491" s="121">
        <f t="shared" si="28"/>
        <v>20186.001238799887</v>
      </c>
      <c r="O491" s="125">
        <f t="shared" si="29"/>
        <v>2.2952365684528554E-2</v>
      </c>
      <c r="Q491" s="124">
        <v>2411831.5738747329</v>
      </c>
      <c r="R491" s="121">
        <v>2432017.5751135331</v>
      </c>
      <c r="S491" s="121">
        <f t="shared" si="30"/>
        <v>20186.00123880012</v>
      </c>
      <c r="T491" s="125">
        <f t="shared" si="31"/>
        <v>8.3695733389750164E-3</v>
      </c>
    </row>
    <row r="492" spans="1:20" s="114" customFormat="1" ht="13" x14ac:dyDescent="0.3">
      <c r="A492" s="114">
        <v>486</v>
      </c>
      <c r="B492" s="123" t="s">
        <v>43</v>
      </c>
      <c r="C492" s="116">
        <v>8.622541666666665</v>
      </c>
      <c r="D492" s="117">
        <v>4841.0528236666669</v>
      </c>
      <c r="E492" s="118">
        <v>0.79527543921636457</v>
      </c>
      <c r="F492" s="119">
        <v>0.68841000000000008</v>
      </c>
      <c r="G492" s="118">
        <v>0.15140803791996638</v>
      </c>
      <c r="H492" s="116">
        <v>9.5</v>
      </c>
      <c r="I492" s="114">
        <v>0</v>
      </c>
      <c r="J492" s="119">
        <v>2</v>
      </c>
      <c r="K492" s="114" t="s">
        <v>34</v>
      </c>
      <c r="L492" s="124">
        <v>163961.41330465666</v>
      </c>
      <c r="M492" s="121">
        <v>170145.18667807002</v>
      </c>
      <c r="N492" s="121">
        <f t="shared" si="28"/>
        <v>6183.7733734133653</v>
      </c>
      <c r="O492" s="125">
        <f t="shared" si="29"/>
        <v>3.7714808922287693E-2</v>
      </c>
      <c r="Q492" s="124">
        <v>431181.55830465665</v>
      </c>
      <c r="R492" s="121">
        <v>437365.33167807001</v>
      </c>
      <c r="S492" s="121">
        <f t="shared" si="30"/>
        <v>6183.7733734133653</v>
      </c>
      <c r="T492" s="125">
        <f t="shared" si="31"/>
        <v>1.4341460700979572E-2</v>
      </c>
    </row>
    <row r="493" spans="1:20" s="114" customFormat="1" ht="13" x14ac:dyDescent="0.3">
      <c r="A493" s="114">
        <v>487</v>
      </c>
      <c r="B493" s="123" t="s">
        <v>43</v>
      </c>
      <c r="C493" s="116">
        <v>11.565</v>
      </c>
      <c r="D493" s="117">
        <v>5698.4384059166669</v>
      </c>
      <c r="E493" s="118">
        <v>0.68163464967735099</v>
      </c>
      <c r="F493" s="119">
        <v>1</v>
      </c>
      <c r="G493" s="118">
        <v>0.40807588047813526</v>
      </c>
      <c r="H493" s="116">
        <v>12.849999999999996</v>
      </c>
      <c r="I493" s="114">
        <v>0</v>
      </c>
      <c r="J493" s="119">
        <v>1</v>
      </c>
      <c r="K493" s="114" t="s">
        <v>34</v>
      </c>
      <c r="L493" s="124">
        <v>181890.74324291418</v>
      </c>
      <c r="M493" s="121">
        <v>197657.2936888508</v>
      </c>
      <c r="N493" s="121">
        <f t="shared" si="28"/>
        <v>15766.55044593662</v>
      </c>
      <c r="O493" s="125">
        <f t="shared" si="29"/>
        <v>8.6681433946753803E-2</v>
      </c>
      <c r="Q493" s="124">
        <v>481893.30157624744</v>
      </c>
      <c r="R493" s="121">
        <v>497659.85202218406</v>
      </c>
      <c r="S493" s="121">
        <f t="shared" si="30"/>
        <v>15766.55044593662</v>
      </c>
      <c r="T493" s="125">
        <f t="shared" si="31"/>
        <v>3.271792821017655E-2</v>
      </c>
    </row>
    <row r="494" spans="1:20" s="114" customFormat="1" ht="13" x14ac:dyDescent="0.3">
      <c r="A494" s="114">
        <v>488</v>
      </c>
      <c r="B494" s="123" t="s">
        <v>43</v>
      </c>
      <c r="C494" s="116">
        <v>25.38</v>
      </c>
      <c r="D494" s="117">
        <v>11788.133088333334</v>
      </c>
      <c r="E494" s="118">
        <v>0.73975680015037082</v>
      </c>
      <c r="F494" s="119">
        <v>1</v>
      </c>
      <c r="G494" s="118">
        <v>0.126934467943838</v>
      </c>
      <c r="H494" s="116">
        <v>28.199999999999992</v>
      </c>
      <c r="I494" s="114">
        <v>0</v>
      </c>
      <c r="J494" s="119">
        <v>1</v>
      </c>
      <c r="K494" s="114" t="s">
        <v>34</v>
      </c>
      <c r="L494" s="124">
        <v>398396.39127684996</v>
      </c>
      <c r="M494" s="121">
        <v>410599.83659238328</v>
      </c>
      <c r="N494" s="121">
        <f t="shared" si="28"/>
        <v>12203.445315533318</v>
      </c>
      <c r="O494" s="125">
        <f t="shared" si="29"/>
        <v>3.0631415300780201E-2</v>
      </c>
      <c r="Q494" s="124">
        <v>1057107.02377685</v>
      </c>
      <c r="R494" s="121">
        <v>1069310.4690923833</v>
      </c>
      <c r="S494" s="121">
        <f t="shared" si="30"/>
        <v>12203.445315533318</v>
      </c>
      <c r="T494" s="125">
        <f t="shared" si="31"/>
        <v>1.1544190929630417E-2</v>
      </c>
    </row>
    <row r="495" spans="1:20" s="114" customFormat="1" ht="13" x14ac:dyDescent="0.3">
      <c r="A495" s="114">
        <v>489</v>
      </c>
      <c r="B495" s="123" t="s">
        <v>43</v>
      </c>
      <c r="C495" s="116">
        <v>3.9716625666666663</v>
      </c>
      <c r="D495" s="117">
        <v>2657.8490831666663</v>
      </c>
      <c r="E495" s="118">
        <v>0.87341986914923553</v>
      </c>
      <c r="F495" s="119">
        <v>0.20710000000000003</v>
      </c>
      <c r="G495" s="118">
        <v>6.9818385125147819E-2</v>
      </c>
      <c r="H495" s="116">
        <v>3.5</v>
      </c>
      <c r="I495" s="114">
        <v>0</v>
      </c>
      <c r="J495" s="119">
        <v>2</v>
      </c>
      <c r="K495" s="114" t="s">
        <v>34</v>
      </c>
      <c r="L495" s="124">
        <v>80435.821961921669</v>
      </c>
      <c r="M495" s="121">
        <v>84428.995418614999</v>
      </c>
      <c r="N495" s="121">
        <f t="shared" si="28"/>
        <v>3993.1734566933301</v>
      </c>
      <c r="O495" s="125">
        <f t="shared" si="29"/>
        <v>4.9644217704192778E-2</v>
      </c>
      <c r="Q495" s="124">
        <v>226489.94362858831</v>
      </c>
      <c r="R495" s="121">
        <v>230483.11708528164</v>
      </c>
      <c r="S495" s="121">
        <f t="shared" si="30"/>
        <v>3993.1734566933301</v>
      </c>
      <c r="T495" s="125">
        <f t="shared" si="31"/>
        <v>1.763068767080261E-2</v>
      </c>
    </row>
    <row r="496" spans="1:20" s="114" customFormat="1" ht="13" x14ac:dyDescent="0.3">
      <c r="A496" s="114">
        <v>490</v>
      </c>
      <c r="B496" s="123" t="s">
        <v>43</v>
      </c>
      <c r="C496" s="116">
        <v>1.4737038333333332</v>
      </c>
      <c r="D496" s="117">
        <v>187.52221978333333</v>
      </c>
      <c r="E496" s="118">
        <v>0.15807984807867931</v>
      </c>
      <c r="F496" s="119">
        <v>0.45467000000000007</v>
      </c>
      <c r="G496" s="118">
        <v>0.81500800990531252</v>
      </c>
      <c r="H496" s="116">
        <v>1.5999999999999999</v>
      </c>
      <c r="I496" s="114">
        <v>0</v>
      </c>
      <c r="J496" s="119">
        <v>2</v>
      </c>
      <c r="K496" s="114" t="s">
        <v>34</v>
      </c>
      <c r="L496" s="124">
        <v>20485.252486584835</v>
      </c>
      <c r="M496" s="121">
        <v>20112.5409643895</v>
      </c>
      <c r="N496" s="121">
        <f t="shared" si="28"/>
        <v>-372.71152219533542</v>
      </c>
      <c r="O496" s="125">
        <f t="shared" si="29"/>
        <v>-1.8194138560870207E-2</v>
      </c>
      <c r="Q496" s="124">
        <v>30465.574153251502</v>
      </c>
      <c r="R496" s="121">
        <v>30092.862631056167</v>
      </c>
      <c r="S496" s="121">
        <f t="shared" si="30"/>
        <v>-372.71152219533542</v>
      </c>
      <c r="T496" s="125">
        <f t="shared" si="31"/>
        <v>-1.2233858463342205E-2</v>
      </c>
    </row>
    <row r="497" spans="1:20" s="114" customFormat="1" ht="13" x14ac:dyDescent="0.3">
      <c r="A497" s="114">
        <v>491</v>
      </c>
      <c r="B497" s="123" t="s">
        <v>43</v>
      </c>
      <c r="C497" s="116">
        <v>15.665028999999999</v>
      </c>
      <c r="D497" s="117">
        <v>9522.6834203333347</v>
      </c>
      <c r="E497" s="118">
        <v>0.79944974640702793</v>
      </c>
      <c r="F497" s="119">
        <v>0.13789999999999997</v>
      </c>
      <c r="G497" s="118">
        <v>0.16379702172631527</v>
      </c>
      <c r="H497" s="116">
        <v>15.900000000000004</v>
      </c>
      <c r="I497" s="114">
        <v>0</v>
      </c>
      <c r="J497" s="119">
        <v>4</v>
      </c>
      <c r="K497" s="114" t="s">
        <v>34</v>
      </c>
      <c r="L497" s="124">
        <v>258164.46128108996</v>
      </c>
      <c r="M497" s="121">
        <v>274145.12950970337</v>
      </c>
      <c r="N497" s="121">
        <f t="shared" si="28"/>
        <v>15980.668228613416</v>
      </c>
      <c r="O497" s="125">
        <f t="shared" si="29"/>
        <v>6.1901115859683081E-2</v>
      </c>
      <c r="Q497" s="124">
        <v>798550.68128109002</v>
      </c>
      <c r="R497" s="121">
        <v>814531.34950970346</v>
      </c>
      <c r="S497" s="121">
        <f t="shared" si="30"/>
        <v>15980.668228613446</v>
      </c>
      <c r="T497" s="125">
        <f t="shared" si="31"/>
        <v>2.0012090156852857E-2</v>
      </c>
    </row>
    <row r="498" spans="1:20" s="114" customFormat="1" ht="13" x14ac:dyDescent="0.3">
      <c r="A498" s="114">
        <v>492</v>
      </c>
      <c r="B498" s="123" t="s">
        <v>43</v>
      </c>
      <c r="C498" s="116">
        <v>8.299452333333333</v>
      </c>
      <c r="D498" s="117">
        <v>5188.8260574166661</v>
      </c>
      <c r="E498" s="118">
        <v>0.83335532412905178</v>
      </c>
      <c r="F498" s="119">
        <v>5.5509999999999983E-2</v>
      </c>
      <c r="G498" s="118">
        <v>0.17650937516243781</v>
      </c>
      <c r="H498" s="116">
        <v>0</v>
      </c>
      <c r="I498" s="114">
        <v>0</v>
      </c>
      <c r="J498" s="119">
        <v>4</v>
      </c>
      <c r="K498" s="114" t="s">
        <v>34</v>
      </c>
      <c r="L498" s="124">
        <v>136645.35999351915</v>
      </c>
      <c r="M498" s="121">
        <v>145858.33297244916</v>
      </c>
      <c r="N498" s="121">
        <f t="shared" si="28"/>
        <v>9212.9729789300181</v>
      </c>
      <c r="O498" s="125">
        <f t="shared" si="29"/>
        <v>6.7422508743560511E-2</v>
      </c>
      <c r="Q498" s="124">
        <v>422163.83082685247</v>
      </c>
      <c r="R498" s="121">
        <v>431376.80380578246</v>
      </c>
      <c r="S498" s="121">
        <f t="shared" si="30"/>
        <v>9212.972978929989</v>
      </c>
      <c r="T498" s="125">
        <f t="shared" si="31"/>
        <v>2.1823217211397308E-2</v>
      </c>
    </row>
    <row r="499" spans="1:20" s="114" customFormat="1" ht="13" x14ac:dyDescent="0.3">
      <c r="A499" s="114">
        <v>493</v>
      </c>
      <c r="B499" s="123" t="s">
        <v>43</v>
      </c>
      <c r="C499" s="116">
        <v>106.27171933333334</v>
      </c>
      <c r="D499" s="117">
        <v>67779.011146666657</v>
      </c>
      <c r="E499" s="118">
        <v>0.84391300649013667</v>
      </c>
      <c r="F499" s="119">
        <v>1</v>
      </c>
      <c r="G499" s="118">
        <v>0.19073922451328373</v>
      </c>
      <c r="H499" s="116">
        <v>95.200000000000031</v>
      </c>
      <c r="I499" s="114">
        <v>0</v>
      </c>
      <c r="J499" s="119">
        <v>1</v>
      </c>
      <c r="K499" s="114" t="s">
        <v>34</v>
      </c>
      <c r="L499" s="124">
        <v>1759144.7818062669</v>
      </c>
      <c r="M499" s="121">
        <v>1893100.8673914664</v>
      </c>
      <c r="N499" s="121">
        <f t="shared" si="28"/>
        <v>133956.08558519953</v>
      </c>
      <c r="O499" s="125">
        <f t="shared" si="29"/>
        <v>7.6148414258236985E-2</v>
      </c>
      <c r="Q499" s="124">
        <v>5452949.0618062671</v>
      </c>
      <c r="R499" s="121">
        <v>5586905.1473914674</v>
      </c>
      <c r="S499" s="121">
        <f t="shared" si="30"/>
        <v>133956.08558520023</v>
      </c>
      <c r="T499" s="125">
        <f t="shared" si="31"/>
        <v>2.456580541407585E-2</v>
      </c>
    </row>
    <row r="500" spans="1:20" s="114" customFormat="1" ht="13" x14ac:dyDescent="0.3">
      <c r="A500" s="114">
        <v>494</v>
      </c>
      <c r="B500" s="123" t="s">
        <v>43</v>
      </c>
      <c r="C500" s="116">
        <v>1.7271000000000001</v>
      </c>
      <c r="D500" s="117">
        <v>641.20156450833338</v>
      </c>
      <c r="E500" s="118">
        <v>0.58328309109666288</v>
      </c>
      <c r="F500" s="119">
        <v>0.54532999999999998</v>
      </c>
      <c r="G500" s="118">
        <v>0.11854333474830592</v>
      </c>
      <c r="H500" s="116">
        <v>1.9200000000000006</v>
      </c>
      <c r="I500" s="114">
        <v>0</v>
      </c>
      <c r="J500" s="119">
        <v>2</v>
      </c>
      <c r="K500" s="114" t="s">
        <v>34</v>
      </c>
      <c r="L500" s="124">
        <v>34599.137609865582</v>
      </c>
      <c r="M500" s="121">
        <v>34413.415964315915</v>
      </c>
      <c r="N500" s="121">
        <f t="shared" si="28"/>
        <v>-185.7216455496673</v>
      </c>
      <c r="O500" s="125">
        <f t="shared" si="29"/>
        <v>-5.3678114074355056E-3</v>
      </c>
      <c r="Q500" s="124">
        <v>71753.430109865585</v>
      </c>
      <c r="R500" s="121">
        <v>71567.708464315918</v>
      </c>
      <c r="S500" s="121">
        <f t="shared" si="30"/>
        <v>-185.7216455496673</v>
      </c>
      <c r="T500" s="125">
        <f t="shared" si="31"/>
        <v>-2.5883312514161172E-3</v>
      </c>
    </row>
    <row r="501" spans="1:20" s="114" customFormat="1" ht="13" x14ac:dyDescent="0.3">
      <c r="A501" s="114">
        <v>495</v>
      </c>
      <c r="B501" s="123" t="s">
        <v>43</v>
      </c>
      <c r="C501" s="116">
        <v>12.227645666666668</v>
      </c>
      <c r="D501" s="117">
        <v>6830.4344716666665</v>
      </c>
      <c r="E501" s="118">
        <v>0.71481608427394072</v>
      </c>
      <c r="F501" s="119">
        <v>0.79290000000000005</v>
      </c>
      <c r="G501" s="118">
        <v>7.8272756360648787E-2</v>
      </c>
      <c r="H501" s="116">
        <v>13.400000000000004</v>
      </c>
      <c r="I501" s="114">
        <v>0</v>
      </c>
      <c r="J501" s="119">
        <v>2</v>
      </c>
      <c r="K501" s="114" t="s">
        <v>34</v>
      </c>
      <c r="L501" s="124">
        <v>231649.59178635004</v>
      </c>
      <c r="M501" s="121">
        <v>238445.27005488335</v>
      </c>
      <c r="N501" s="121">
        <f t="shared" si="28"/>
        <v>6795.6782685333164</v>
      </c>
      <c r="O501" s="125">
        <f t="shared" si="29"/>
        <v>2.9336025227279301E-2</v>
      </c>
      <c r="Q501" s="124">
        <v>616241.41178635007</v>
      </c>
      <c r="R501" s="121">
        <v>623037.09005488339</v>
      </c>
      <c r="S501" s="121">
        <f t="shared" si="30"/>
        <v>6795.6782685333164</v>
      </c>
      <c r="T501" s="125">
        <f t="shared" si="31"/>
        <v>1.1027623490661104E-2</v>
      </c>
    </row>
    <row r="502" spans="1:20" s="114" customFormat="1" ht="13" x14ac:dyDescent="0.3">
      <c r="A502" s="114">
        <v>496</v>
      </c>
      <c r="B502" s="123" t="s">
        <v>43</v>
      </c>
      <c r="C502" s="116">
        <v>6.5110000000000001</v>
      </c>
      <c r="D502" s="117">
        <v>3608.0293419166669</v>
      </c>
      <c r="E502" s="118">
        <v>0.76550570366207127</v>
      </c>
      <c r="F502" s="119">
        <v>0.12338000000000003</v>
      </c>
      <c r="G502" s="118">
        <v>0.12212493496017518</v>
      </c>
      <c r="H502" s="116">
        <v>1.8999999999999997</v>
      </c>
      <c r="I502" s="114">
        <v>0</v>
      </c>
      <c r="J502" s="119">
        <v>2</v>
      </c>
      <c r="K502" s="114" t="s">
        <v>34</v>
      </c>
      <c r="L502" s="124">
        <v>106475.0322947675</v>
      </c>
      <c r="M502" s="121">
        <v>111275.97999054415</v>
      </c>
      <c r="N502" s="121">
        <f t="shared" si="28"/>
        <v>4800.9476957766456</v>
      </c>
      <c r="O502" s="125">
        <f t="shared" si="29"/>
        <v>4.5089891895835364E-2</v>
      </c>
      <c r="Q502" s="124">
        <v>306276.60979476757</v>
      </c>
      <c r="R502" s="121">
        <v>311077.55749054416</v>
      </c>
      <c r="S502" s="121">
        <f t="shared" si="30"/>
        <v>4800.9476957765874</v>
      </c>
      <c r="T502" s="125">
        <f t="shared" si="31"/>
        <v>1.5675201899987227E-2</v>
      </c>
    </row>
    <row r="503" spans="1:20" s="114" customFormat="1" ht="13" x14ac:dyDescent="0.3">
      <c r="A503" s="114">
        <v>497</v>
      </c>
      <c r="B503" s="123" t="s">
        <v>43</v>
      </c>
      <c r="C503" s="116">
        <v>2.52</v>
      </c>
      <c r="D503" s="117">
        <v>512.17241388333332</v>
      </c>
      <c r="E503" s="118">
        <v>0.76730584181510131</v>
      </c>
      <c r="F503" s="119">
        <v>5.2239999999999988E-2</v>
      </c>
      <c r="G503" s="118">
        <v>8.2050784437284974E-2</v>
      </c>
      <c r="H503" s="116">
        <v>2.8000000000000003</v>
      </c>
      <c r="I503" s="114">
        <v>47</v>
      </c>
      <c r="J503" s="119">
        <v>2</v>
      </c>
      <c r="K503" s="114" t="s">
        <v>34</v>
      </c>
      <c r="L503" s="124">
        <v>24056.045238305171</v>
      </c>
      <c r="M503" s="121">
        <v>23647.450111480499</v>
      </c>
      <c r="N503" s="121">
        <f t="shared" si="28"/>
        <v>-408.59512682467175</v>
      </c>
      <c r="O503" s="125">
        <f t="shared" si="29"/>
        <v>-1.6985132958349004E-2</v>
      </c>
      <c r="Q503" s="124">
        <v>52064.143571638502</v>
      </c>
      <c r="R503" s="121">
        <v>51655.54844481383</v>
      </c>
      <c r="S503" s="121">
        <f t="shared" si="30"/>
        <v>-408.59512682467175</v>
      </c>
      <c r="T503" s="125">
        <f t="shared" si="31"/>
        <v>-7.8479179487982685E-3</v>
      </c>
    </row>
    <row r="504" spans="1:20" s="114" customFormat="1" ht="13" x14ac:dyDescent="0.3">
      <c r="A504" s="114">
        <v>498</v>
      </c>
      <c r="B504" s="123" t="s">
        <v>43</v>
      </c>
      <c r="C504" s="116">
        <v>1.6200000000000008</v>
      </c>
      <c r="D504" s="117">
        <v>8.3568550416666643</v>
      </c>
      <c r="E504" s="118">
        <v>2.6992196027900307E-2</v>
      </c>
      <c r="F504" s="119">
        <v>3.3579999999999999E-2</v>
      </c>
      <c r="G504" s="118">
        <v>1</v>
      </c>
      <c r="H504" s="116">
        <v>1.8000000000000005</v>
      </c>
      <c r="I504" s="114">
        <v>0</v>
      </c>
      <c r="J504" s="119">
        <v>2</v>
      </c>
      <c r="K504" s="114" t="s">
        <v>34</v>
      </c>
      <c r="L504" s="124">
        <v>8869.7047892029168</v>
      </c>
      <c r="M504" s="121">
        <v>7901.816645754584</v>
      </c>
      <c r="N504" s="121">
        <f t="shared" si="28"/>
        <v>-967.88814344833281</v>
      </c>
      <c r="O504" s="125">
        <f t="shared" si="29"/>
        <v>-0.10912292646160469</v>
      </c>
      <c r="Q504" s="124">
        <v>9204.1372892029176</v>
      </c>
      <c r="R504" s="121">
        <v>8236.2491457545839</v>
      </c>
      <c r="S504" s="121">
        <f t="shared" si="30"/>
        <v>-967.88814344833372</v>
      </c>
      <c r="T504" s="125">
        <f t="shared" si="31"/>
        <v>-0.10515794289419528</v>
      </c>
    </row>
    <row r="505" spans="1:20" s="114" customFormat="1" ht="13" x14ac:dyDescent="0.3">
      <c r="A505" s="114">
        <v>499</v>
      </c>
      <c r="B505" s="123" t="s">
        <v>43</v>
      </c>
      <c r="C505" s="116">
        <v>1.0441</v>
      </c>
      <c r="D505" s="117">
        <v>0.350765575</v>
      </c>
      <c r="E505" s="118">
        <v>1.9155882288242449E-3</v>
      </c>
      <c r="F505" s="119">
        <v>6.4999999999999986E-4</v>
      </c>
      <c r="G505" s="118">
        <v>1</v>
      </c>
      <c r="H505" s="116">
        <v>7.9999999999999988E-2</v>
      </c>
      <c r="I505" s="114">
        <v>120</v>
      </c>
      <c r="J505" s="119">
        <v>2</v>
      </c>
      <c r="K505" s="114" t="s">
        <v>34</v>
      </c>
      <c r="L505" s="124">
        <v>4223.754108606915</v>
      </c>
      <c r="M505" s="121">
        <v>3557.4464700599178</v>
      </c>
      <c r="N505" s="121">
        <f t="shared" si="28"/>
        <v>-666.30763854699717</v>
      </c>
      <c r="O505" s="125">
        <f t="shared" si="29"/>
        <v>-0.15775246887342118</v>
      </c>
      <c r="Q505" s="124">
        <v>4236.0616086069149</v>
      </c>
      <c r="R505" s="121">
        <v>3569.7539700599177</v>
      </c>
      <c r="S505" s="121">
        <f t="shared" si="30"/>
        <v>-666.30763854699717</v>
      </c>
      <c r="T505" s="125">
        <f t="shared" si="31"/>
        <v>-0.15729413311486781</v>
      </c>
    </row>
    <row r="506" spans="1:20" s="114" customFormat="1" ht="13" x14ac:dyDescent="0.3">
      <c r="A506" s="114">
        <v>500</v>
      </c>
      <c r="B506" s="123" t="s">
        <v>43</v>
      </c>
      <c r="C506" s="116">
        <v>2.0699999999999998</v>
      </c>
      <c r="D506" s="117">
        <v>870.24680078333324</v>
      </c>
      <c r="E506" s="118">
        <v>0.69096998404821208</v>
      </c>
      <c r="F506" s="119">
        <v>1.8790000000000001E-2</v>
      </c>
      <c r="G506" s="118">
        <v>0.14252145375079306</v>
      </c>
      <c r="H506" s="116">
        <v>2.3000000000000003</v>
      </c>
      <c r="I506" s="114">
        <v>0</v>
      </c>
      <c r="J506" s="119">
        <v>2</v>
      </c>
      <c r="K506" s="114" t="s">
        <v>34</v>
      </c>
      <c r="L506" s="124">
        <v>27934.403224688169</v>
      </c>
      <c r="M506" s="121">
        <v>28383.656473299499</v>
      </c>
      <c r="N506" s="121">
        <f t="shared" si="28"/>
        <v>449.25324861133049</v>
      </c>
      <c r="O506" s="125">
        <f t="shared" si="29"/>
        <v>1.6082435876571172E-2</v>
      </c>
      <c r="Q506" s="124">
        <v>77064.250724688172</v>
      </c>
      <c r="R506" s="121">
        <v>77513.503973299492</v>
      </c>
      <c r="S506" s="121">
        <f t="shared" si="30"/>
        <v>449.25324861131958</v>
      </c>
      <c r="T506" s="125">
        <f t="shared" si="31"/>
        <v>5.8295934157106856E-3</v>
      </c>
    </row>
    <row r="507" spans="1:20" s="114" customFormat="1" ht="13" x14ac:dyDescent="0.3">
      <c r="A507" s="114">
        <v>501</v>
      </c>
      <c r="B507" s="123" t="s">
        <v>43</v>
      </c>
      <c r="C507" s="116">
        <v>2.3420206666666665</v>
      </c>
      <c r="D507" s="117">
        <v>1224.7939395583332</v>
      </c>
      <c r="E507" s="118">
        <v>0.27688532497856211</v>
      </c>
      <c r="F507" s="119">
        <v>1</v>
      </c>
      <c r="G507" s="118">
        <v>0.2343476888162237</v>
      </c>
      <c r="H507" s="116">
        <v>2.1999999999999997</v>
      </c>
      <c r="I507" s="114">
        <v>0</v>
      </c>
      <c r="J507" s="119">
        <v>1</v>
      </c>
      <c r="K507" s="114" t="s">
        <v>34</v>
      </c>
      <c r="L507" s="124">
        <v>55211.412353152409</v>
      </c>
      <c r="M507" s="121">
        <v>56830.83295569141</v>
      </c>
      <c r="N507" s="121">
        <f t="shared" si="28"/>
        <v>1619.4206025390013</v>
      </c>
      <c r="O507" s="125">
        <f t="shared" si="29"/>
        <v>2.9331265648134378E-2</v>
      </c>
      <c r="Q507" s="124">
        <v>124881.44901981909</v>
      </c>
      <c r="R507" s="121">
        <v>126500.86962235809</v>
      </c>
      <c r="S507" s="121">
        <f t="shared" si="30"/>
        <v>1619.4206025390013</v>
      </c>
      <c r="T507" s="125">
        <f t="shared" si="31"/>
        <v>1.2967663454017049E-2</v>
      </c>
    </row>
    <row r="508" spans="1:20" s="114" customFormat="1" ht="13" x14ac:dyDescent="0.3">
      <c r="A508" s="114">
        <v>502</v>
      </c>
      <c r="B508" s="123" t="s">
        <v>43</v>
      </c>
      <c r="C508" s="116">
        <v>4.4915769999999995</v>
      </c>
      <c r="D508" s="117">
        <v>1994.6499810000003</v>
      </c>
      <c r="E508" s="118">
        <v>0.59993405071528783</v>
      </c>
      <c r="F508" s="119">
        <v>0.19592000000000007</v>
      </c>
      <c r="G508" s="118">
        <v>4.6690482128435629E-2</v>
      </c>
      <c r="H508" s="116">
        <v>4.7999999999999989</v>
      </c>
      <c r="I508" s="114">
        <v>4</v>
      </c>
      <c r="J508" s="119">
        <v>2</v>
      </c>
      <c r="K508" s="114" t="s">
        <v>34</v>
      </c>
      <c r="L508" s="124">
        <v>80691.167584736657</v>
      </c>
      <c r="M508" s="121">
        <v>78313.294067376657</v>
      </c>
      <c r="N508" s="121">
        <f t="shared" si="28"/>
        <v>-2377.8735173599998</v>
      </c>
      <c r="O508" s="125">
        <f t="shared" si="29"/>
        <v>-2.9468820300101749E-2</v>
      </c>
      <c r="Q508" s="124">
        <v>200094.94758473663</v>
      </c>
      <c r="R508" s="121">
        <v>197717.07406737664</v>
      </c>
      <c r="S508" s="121">
        <f t="shared" si="30"/>
        <v>-2377.8735173599853</v>
      </c>
      <c r="T508" s="125">
        <f t="shared" si="31"/>
        <v>-1.1883725931425622E-2</v>
      </c>
    </row>
    <row r="509" spans="1:20" s="114" customFormat="1" ht="13" x14ac:dyDescent="0.3">
      <c r="A509" s="114">
        <v>503</v>
      </c>
      <c r="B509" s="123" t="s">
        <v>43</v>
      </c>
      <c r="C509" s="116">
        <v>15.692373333333334</v>
      </c>
      <c r="D509" s="117">
        <v>4219.0074044166677</v>
      </c>
      <c r="E509" s="118">
        <v>0.36676415364349052</v>
      </c>
      <c r="F509" s="119">
        <v>0.64081999999999983</v>
      </c>
      <c r="G509" s="118">
        <v>0.50494193883532534</v>
      </c>
      <c r="H509" s="116">
        <v>15.699999999999998</v>
      </c>
      <c r="I509" s="114">
        <v>0</v>
      </c>
      <c r="J509" s="119">
        <v>2</v>
      </c>
      <c r="K509" s="114" t="s">
        <v>35</v>
      </c>
      <c r="L509" s="124">
        <v>182286.5710201425</v>
      </c>
      <c r="M509" s="121">
        <v>183201.89055675254</v>
      </c>
      <c r="N509" s="121">
        <f t="shared" si="28"/>
        <v>915.31953661004081</v>
      </c>
      <c r="O509" s="125">
        <f t="shared" si="29"/>
        <v>5.0213218202941499E-3</v>
      </c>
      <c r="Q509" s="124">
        <v>403106.16935347579</v>
      </c>
      <c r="R509" s="121">
        <v>404021.48889008584</v>
      </c>
      <c r="S509" s="121">
        <f t="shared" si="30"/>
        <v>915.31953661004081</v>
      </c>
      <c r="T509" s="125">
        <f t="shared" si="31"/>
        <v>2.2706661574494916E-3</v>
      </c>
    </row>
    <row r="510" spans="1:20" s="114" customFormat="1" ht="13" x14ac:dyDescent="0.3">
      <c r="A510" s="114">
        <v>504</v>
      </c>
      <c r="B510" s="123" t="s">
        <v>43</v>
      </c>
      <c r="C510" s="116">
        <v>5.8879390000000003</v>
      </c>
      <c r="D510" s="117">
        <v>3762.2261796666662</v>
      </c>
      <c r="E510" s="118">
        <v>0.84359556081109544</v>
      </c>
      <c r="F510" s="119">
        <v>1.1120000000000003E-2</v>
      </c>
      <c r="G510" s="118">
        <v>6.8570781175177897E-2</v>
      </c>
      <c r="H510" s="116">
        <v>4.2000000000000011</v>
      </c>
      <c r="I510" s="114">
        <v>355</v>
      </c>
      <c r="J510" s="119">
        <v>2</v>
      </c>
      <c r="K510" s="114" t="s">
        <v>34</v>
      </c>
      <c r="L510" s="124">
        <v>101354.68711824335</v>
      </c>
      <c r="M510" s="121">
        <v>106191.13402563</v>
      </c>
      <c r="N510" s="121">
        <f t="shared" si="28"/>
        <v>4836.4469073866494</v>
      </c>
      <c r="O510" s="125">
        <f t="shared" si="29"/>
        <v>4.7718038947170825E-2</v>
      </c>
      <c r="Q510" s="124">
        <v>309754.82378491008</v>
      </c>
      <c r="R510" s="121">
        <v>314591.27069229673</v>
      </c>
      <c r="S510" s="121">
        <f t="shared" si="30"/>
        <v>4836.4469073866494</v>
      </c>
      <c r="T510" s="125">
        <f t="shared" si="31"/>
        <v>1.5613790443325002E-2</v>
      </c>
    </row>
    <row r="511" spans="1:20" s="114" customFormat="1" ht="13" x14ac:dyDescent="0.3">
      <c r="A511" s="114">
        <v>505</v>
      </c>
      <c r="B511" s="123" t="s">
        <v>43</v>
      </c>
      <c r="C511" s="116">
        <v>18.319041666666671</v>
      </c>
      <c r="D511" s="117">
        <v>525.47118190000003</v>
      </c>
      <c r="E511" s="118">
        <v>3.8357856594336312E-2</v>
      </c>
      <c r="F511" s="119">
        <v>4.8980000000000017E-2</v>
      </c>
      <c r="G511" s="118">
        <v>1</v>
      </c>
      <c r="H511" s="116">
        <v>18.5</v>
      </c>
      <c r="I511" s="114">
        <v>0</v>
      </c>
      <c r="J511" s="119">
        <v>2</v>
      </c>
      <c r="K511" s="114" t="s">
        <v>34</v>
      </c>
      <c r="L511" s="124">
        <v>57673.070958999662</v>
      </c>
      <c r="M511" s="121">
        <v>50365.542025902345</v>
      </c>
      <c r="N511" s="121">
        <f t="shared" si="28"/>
        <v>-7307.5289330973173</v>
      </c>
      <c r="O511" s="125">
        <f t="shared" si="29"/>
        <v>-0.12670608329999125</v>
      </c>
      <c r="Q511" s="124">
        <v>75967.695125666331</v>
      </c>
      <c r="R511" s="121">
        <v>68660.166192569013</v>
      </c>
      <c r="S511" s="121">
        <f t="shared" si="30"/>
        <v>-7307.5289330973173</v>
      </c>
      <c r="T511" s="125">
        <f t="shared" si="31"/>
        <v>-9.6192584505942272E-2</v>
      </c>
    </row>
    <row r="512" spans="1:20" s="114" customFormat="1" ht="13" x14ac:dyDescent="0.3">
      <c r="A512" s="114">
        <v>506</v>
      </c>
      <c r="B512" s="123" t="s">
        <v>43</v>
      </c>
      <c r="C512" s="116">
        <v>12.855721000000003</v>
      </c>
      <c r="D512" s="117">
        <v>1458.5500311833332</v>
      </c>
      <c r="E512" s="118">
        <v>0.1463489013907468</v>
      </c>
      <c r="F512" s="119">
        <v>0.87661999999999995</v>
      </c>
      <c r="G512" s="118">
        <v>0.60989468720881979</v>
      </c>
      <c r="H512" s="116">
        <v>13.5</v>
      </c>
      <c r="I512" s="114">
        <v>0</v>
      </c>
      <c r="J512" s="119">
        <v>2</v>
      </c>
      <c r="K512" s="114" t="s">
        <v>34</v>
      </c>
      <c r="L512" s="124">
        <v>133813.5272626495</v>
      </c>
      <c r="M512" s="121">
        <v>126576.44086483684</v>
      </c>
      <c r="N512" s="121">
        <f t="shared" si="28"/>
        <v>-7237.0863978126581</v>
      </c>
      <c r="O512" s="125">
        <f t="shared" si="29"/>
        <v>-5.4083369191873169E-2</v>
      </c>
      <c r="Q512" s="124">
        <v>238991.73059598281</v>
      </c>
      <c r="R512" s="121">
        <v>231754.64419817016</v>
      </c>
      <c r="S512" s="121">
        <f t="shared" si="30"/>
        <v>-7237.0863978126436</v>
      </c>
      <c r="T512" s="125">
        <f t="shared" si="31"/>
        <v>-3.0281743974007992E-2</v>
      </c>
    </row>
    <row r="513" spans="1:20" s="114" customFormat="1" ht="13" x14ac:dyDescent="0.3">
      <c r="A513" s="114">
        <v>507</v>
      </c>
      <c r="B513" s="123" t="s">
        <v>43</v>
      </c>
      <c r="C513" s="116">
        <v>2.0114999999999998</v>
      </c>
      <c r="D513" s="117">
        <v>690.15305833333332</v>
      </c>
      <c r="E513" s="118">
        <v>0.55384601546679935</v>
      </c>
      <c r="F513" s="119">
        <v>1</v>
      </c>
      <c r="G513" s="118">
        <v>0.24693835378056217</v>
      </c>
      <c r="H513" s="116">
        <v>1</v>
      </c>
      <c r="I513" s="114">
        <v>0</v>
      </c>
      <c r="J513" s="119">
        <v>1</v>
      </c>
      <c r="K513" s="114" t="s">
        <v>34</v>
      </c>
      <c r="L513" s="124">
        <v>26508.246509083332</v>
      </c>
      <c r="M513" s="121">
        <v>26079.294671416672</v>
      </c>
      <c r="N513" s="121">
        <f t="shared" si="28"/>
        <v>-428.95183766666014</v>
      </c>
      <c r="O513" s="125">
        <f t="shared" si="29"/>
        <v>-1.6181826192074804E-2</v>
      </c>
      <c r="Q513" s="124">
        <v>64791.532342416671</v>
      </c>
      <c r="R513" s="121">
        <v>64362.580504750003</v>
      </c>
      <c r="S513" s="121">
        <f t="shared" si="30"/>
        <v>-428.95183766666742</v>
      </c>
      <c r="T513" s="125">
        <f t="shared" si="31"/>
        <v>-6.6204922488898778E-3</v>
      </c>
    </row>
    <row r="514" spans="1:20" s="114" customFormat="1" ht="13" x14ac:dyDescent="0.3">
      <c r="A514" s="114">
        <v>508</v>
      </c>
      <c r="B514" s="123" t="s">
        <v>43</v>
      </c>
      <c r="C514" s="116">
        <v>22.570791666666665</v>
      </c>
      <c r="D514" s="117">
        <v>81.943570558333334</v>
      </c>
      <c r="E514" s="118">
        <v>5.6756272746840723E-3</v>
      </c>
      <c r="F514" s="119">
        <v>1.174E-2</v>
      </c>
      <c r="G514" s="118">
        <v>1</v>
      </c>
      <c r="H514" s="116">
        <v>15</v>
      </c>
      <c r="I514" s="114">
        <v>383</v>
      </c>
      <c r="J514" s="119">
        <v>3</v>
      </c>
      <c r="K514" s="114" t="s">
        <v>34</v>
      </c>
      <c r="L514" s="124">
        <v>67147.81700545577</v>
      </c>
      <c r="M514" s="121">
        <v>53371.543282634746</v>
      </c>
      <c r="N514" s="121">
        <f t="shared" si="28"/>
        <v>-13776.273722821024</v>
      </c>
      <c r="O514" s="125">
        <f t="shared" si="29"/>
        <v>-0.20516338932808045</v>
      </c>
      <c r="Q514" s="124">
        <v>73964.852838789098</v>
      </c>
      <c r="R514" s="121">
        <v>60188.579115968081</v>
      </c>
      <c r="S514" s="121">
        <f t="shared" si="30"/>
        <v>-13776.273722821017</v>
      </c>
      <c r="T514" s="125">
        <f t="shared" si="31"/>
        <v>-0.1862543247783815</v>
      </c>
    </row>
    <row r="515" spans="1:20" s="114" customFormat="1" ht="13" x14ac:dyDescent="0.3">
      <c r="A515" s="114">
        <v>509</v>
      </c>
      <c r="B515" s="123" t="s">
        <v>43</v>
      </c>
      <c r="C515" s="116">
        <v>19.503485666666666</v>
      </c>
      <c r="D515" s="117">
        <v>8008.6768161666687</v>
      </c>
      <c r="E515" s="118">
        <v>0.530301690401352</v>
      </c>
      <c r="F515" s="119">
        <v>1</v>
      </c>
      <c r="G515" s="118">
        <v>6.9349397163785076E-2</v>
      </c>
      <c r="H515" s="116">
        <v>18.800000000000004</v>
      </c>
      <c r="I515" s="114">
        <v>0</v>
      </c>
      <c r="J515" s="119">
        <v>1</v>
      </c>
      <c r="K515" s="114" t="s">
        <v>34</v>
      </c>
      <c r="L515" s="124">
        <v>333543.65484179842</v>
      </c>
      <c r="M515" s="121">
        <v>325461.68100791174</v>
      </c>
      <c r="N515" s="121">
        <f t="shared" si="28"/>
        <v>-8081.9738338866737</v>
      </c>
      <c r="O515" s="125">
        <f t="shared" si="29"/>
        <v>-2.4230632831915205E-2</v>
      </c>
      <c r="Q515" s="124">
        <v>812138.27734179841</v>
      </c>
      <c r="R515" s="121">
        <v>804056.30350791174</v>
      </c>
      <c r="S515" s="121">
        <f t="shared" si="30"/>
        <v>-8081.9738338866737</v>
      </c>
      <c r="T515" s="125">
        <f t="shared" si="31"/>
        <v>-9.9514750866560569E-3</v>
      </c>
    </row>
    <row r="516" spans="1:20" s="114" customFormat="1" ht="13" x14ac:dyDescent="0.3">
      <c r="A516" s="114">
        <v>510</v>
      </c>
      <c r="B516" s="123" t="s">
        <v>43</v>
      </c>
      <c r="C516" s="116">
        <v>18.990000000000002</v>
      </c>
      <c r="D516" s="117">
        <v>8814.6478606666678</v>
      </c>
      <c r="E516" s="118">
        <v>0.65862877970600353</v>
      </c>
      <c r="F516" s="119">
        <v>1</v>
      </c>
      <c r="G516" s="118">
        <v>0.14781435183178881</v>
      </c>
      <c r="H516" s="116">
        <v>21.099999999999998</v>
      </c>
      <c r="I516" s="114">
        <v>0</v>
      </c>
      <c r="J516" s="119">
        <v>1</v>
      </c>
      <c r="K516" s="114" t="s">
        <v>34</v>
      </c>
      <c r="L516" s="124">
        <v>316342.14714891335</v>
      </c>
      <c r="M516" s="121">
        <v>322505.39289294003</v>
      </c>
      <c r="N516" s="121">
        <f t="shared" si="28"/>
        <v>6163.2457440266735</v>
      </c>
      <c r="O516" s="125">
        <f t="shared" si="29"/>
        <v>1.9482847289158146E-2</v>
      </c>
      <c r="Q516" s="124">
        <v>814392.74548224662</v>
      </c>
      <c r="R516" s="121">
        <v>820555.99122627336</v>
      </c>
      <c r="S516" s="121">
        <f t="shared" si="30"/>
        <v>6163.2457440267317</v>
      </c>
      <c r="T516" s="125">
        <f t="shared" si="31"/>
        <v>7.5679035431205069E-3</v>
      </c>
    </row>
    <row r="517" spans="1:20" s="114" customFormat="1" ht="13" x14ac:dyDescent="0.3">
      <c r="A517" s="114">
        <v>511</v>
      </c>
      <c r="B517" s="123" t="s">
        <v>43</v>
      </c>
      <c r="C517" s="116">
        <v>0.41170000000000001</v>
      </c>
      <c r="D517" s="117">
        <v>118.11906613333333</v>
      </c>
      <c r="E517" s="118">
        <v>0.3946491478301955</v>
      </c>
      <c r="F517" s="119">
        <v>6.5500000000000003E-3</v>
      </c>
      <c r="G517" s="118">
        <v>0.91197821752376584</v>
      </c>
      <c r="H517" s="116">
        <v>0.12999999999999998</v>
      </c>
      <c r="I517" s="114">
        <v>0</v>
      </c>
      <c r="J517" s="119">
        <v>2</v>
      </c>
      <c r="K517" s="114" t="s">
        <v>34</v>
      </c>
      <c r="L517" s="124">
        <v>3026.3309647626666</v>
      </c>
      <c r="M517" s="121">
        <v>3629.8659829280004</v>
      </c>
      <c r="N517" s="121">
        <f t="shared" si="28"/>
        <v>603.5350181653339</v>
      </c>
      <c r="O517" s="125">
        <f t="shared" si="29"/>
        <v>0.1994279625039837</v>
      </c>
      <c r="Q517" s="124">
        <v>8912.8134647626648</v>
      </c>
      <c r="R517" s="121">
        <v>9516.3484829279987</v>
      </c>
      <c r="S517" s="121">
        <f t="shared" si="30"/>
        <v>603.5350181653339</v>
      </c>
      <c r="T517" s="125">
        <f t="shared" si="31"/>
        <v>6.7715432455918129E-2</v>
      </c>
    </row>
    <row r="518" spans="1:20" s="114" customFormat="1" ht="13" x14ac:dyDescent="0.3">
      <c r="A518" s="114">
        <v>512</v>
      </c>
      <c r="B518" s="123" t="s">
        <v>43</v>
      </c>
      <c r="C518" s="116">
        <v>0.55696843333333346</v>
      </c>
      <c r="D518" s="117">
        <v>44.679163424999992</v>
      </c>
      <c r="E518" s="118">
        <v>9.9548183209856964E-2</v>
      </c>
      <c r="F518" s="119">
        <v>1.49E-3</v>
      </c>
      <c r="G518" s="118">
        <v>0.82565639905072608</v>
      </c>
      <c r="H518" s="116">
        <v>3.0000000000000009E-2</v>
      </c>
      <c r="I518" s="114">
        <v>15</v>
      </c>
      <c r="J518" s="119">
        <v>2</v>
      </c>
      <c r="K518" s="114" t="s">
        <v>34</v>
      </c>
      <c r="L518" s="124">
        <v>3069.8155768564161</v>
      </c>
      <c r="M518" s="121">
        <v>2918.9223003967495</v>
      </c>
      <c r="N518" s="121">
        <f t="shared" si="28"/>
        <v>-150.89327645966659</v>
      </c>
      <c r="O518" s="125">
        <f t="shared" si="29"/>
        <v>-4.9153857188445789E-2</v>
      </c>
      <c r="Q518" s="124">
        <v>5177.5372435230829</v>
      </c>
      <c r="R518" s="121">
        <v>5026.6439670634163</v>
      </c>
      <c r="S518" s="121">
        <f t="shared" si="30"/>
        <v>-150.89327645966659</v>
      </c>
      <c r="T518" s="125">
        <f t="shared" si="31"/>
        <v>-2.9143832166234784E-2</v>
      </c>
    </row>
    <row r="519" spans="1:20" s="114" customFormat="1" ht="13" x14ac:dyDescent="0.3">
      <c r="A519" s="114">
        <v>513</v>
      </c>
      <c r="B519" s="123" t="s">
        <v>43</v>
      </c>
      <c r="C519" s="116">
        <v>6.5800766666666663E-2</v>
      </c>
      <c r="D519" s="117">
        <v>1.5919633333333332E-2</v>
      </c>
      <c r="E519" s="118">
        <v>2.3024322073332036E-4</v>
      </c>
      <c r="F519" s="119">
        <v>2.0000000000000002E-5</v>
      </c>
      <c r="G519" s="118">
        <v>1</v>
      </c>
      <c r="H519" s="116">
        <v>0</v>
      </c>
      <c r="I519" s="114">
        <v>55</v>
      </c>
      <c r="J519" s="119">
        <v>2</v>
      </c>
      <c r="K519" s="114" t="s">
        <v>34</v>
      </c>
      <c r="L519" s="124">
        <v>270.44608907433337</v>
      </c>
      <c r="M519" s="121">
        <v>228.40215934633329</v>
      </c>
      <c r="N519" s="121">
        <f t="shared" si="28"/>
        <v>-42.04392972800008</v>
      </c>
      <c r="O519" s="125">
        <f t="shared" si="29"/>
        <v>-0.15546140775008252</v>
      </c>
      <c r="Q519" s="124">
        <v>271.42025574100006</v>
      </c>
      <c r="R519" s="121">
        <v>229.37632601299995</v>
      </c>
      <c r="S519" s="121">
        <f t="shared" si="30"/>
        <v>-42.043929728000109</v>
      </c>
      <c r="T519" s="125">
        <f t="shared" si="31"/>
        <v>-0.15490343420838895</v>
      </c>
    </row>
    <row r="520" spans="1:20" s="114" customFormat="1" ht="13" x14ac:dyDescent="0.3">
      <c r="A520" s="114">
        <v>514</v>
      </c>
      <c r="B520" s="123" t="s">
        <v>43</v>
      </c>
      <c r="C520" s="116">
        <v>6.9444166666666662</v>
      </c>
      <c r="D520" s="117">
        <v>2127.0094386916662</v>
      </c>
      <c r="E520" s="118">
        <v>0.47687992759538994</v>
      </c>
      <c r="F520" s="119">
        <v>3.6199999999999987E-3</v>
      </c>
      <c r="G520" s="118">
        <v>0.15823259971120163</v>
      </c>
      <c r="H520" s="116">
        <v>0.19999999999999998</v>
      </c>
      <c r="I520" s="114">
        <v>0</v>
      </c>
      <c r="J520" s="119">
        <v>2</v>
      </c>
      <c r="K520" s="114" t="s">
        <v>34</v>
      </c>
      <c r="L520" s="124">
        <v>74420.274591491747</v>
      </c>
      <c r="M520" s="121">
        <v>74048.741520716067</v>
      </c>
      <c r="N520" s="121">
        <f t="shared" ref="N520:N570" si="32">M520-L520</f>
        <v>-371.53307077568024</v>
      </c>
      <c r="O520" s="125">
        <f t="shared" ref="O520:O570" si="33">N520/L520</f>
        <v>-4.992363610791575E-3</v>
      </c>
      <c r="Q520" s="124">
        <v>203717.78375815839</v>
      </c>
      <c r="R520" s="121">
        <v>203346.25068738271</v>
      </c>
      <c r="S520" s="121">
        <f t="shared" ref="S520:S570" si="34">R520-Q520</f>
        <v>-371.53307077568024</v>
      </c>
      <c r="T520" s="125">
        <f t="shared" ref="T520:T570" si="35">S520/Q520</f>
        <v>-1.8237635611466408E-3</v>
      </c>
    </row>
    <row r="521" spans="1:20" s="114" customFormat="1" ht="13" x14ac:dyDescent="0.3">
      <c r="A521" s="114">
        <v>515</v>
      </c>
      <c r="B521" s="123" t="s">
        <v>43</v>
      </c>
      <c r="C521" s="116">
        <v>0.68461716666666661</v>
      </c>
      <c r="D521" s="117">
        <v>0.75885346666666675</v>
      </c>
      <c r="E521" s="118">
        <v>1.1682606060238446E-3</v>
      </c>
      <c r="F521" s="119">
        <v>4.8899999999999994E-3</v>
      </c>
      <c r="G521" s="118">
        <v>1</v>
      </c>
      <c r="H521" s="116">
        <v>0.19999999999999998</v>
      </c>
      <c r="I521" s="114">
        <v>15</v>
      </c>
      <c r="J521" s="119">
        <v>3</v>
      </c>
      <c r="K521" s="114" t="s">
        <v>34</v>
      </c>
      <c r="L521" s="124">
        <v>3128.8607152093341</v>
      </c>
      <c r="M521" s="121">
        <v>2696.4258346346669</v>
      </c>
      <c r="N521" s="121">
        <f t="shared" si="32"/>
        <v>-432.4348805746672</v>
      </c>
      <c r="O521" s="125">
        <f t="shared" si="33"/>
        <v>-0.13820841511819598</v>
      </c>
      <c r="Q521" s="124">
        <v>3164.9682152093342</v>
      </c>
      <c r="R521" s="121">
        <v>2732.533334634667</v>
      </c>
      <c r="S521" s="121">
        <f t="shared" si="34"/>
        <v>-432.4348805746672</v>
      </c>
      <c r="T521" s="125">
        <f t="shared" si="35"/>
        <v>-0.13663166615594766</v>
      </c>
    </row>
    <row r="522" spans="1:20" s="114" customFormat="1" ht="13" x14ac:dyDescent="0.3">
      <c r="A522" s="114">
        <v>516</v>
      </c>
      <c r="B522" s="123" t="s">
        <v>43</v>
      </c>
      <c r="C522" s="116">
        <v>0.60702499999999993</v>
      </c>
      <c r="D522" s="117">
        <v>8.8946333333333336E-2</v>
      </c>
      <c r="E522" s="118">
        <v>3.3762655627902013E-4</v>
      </c>
      <c r="F522" s="119">
        <v>4.8899999999999994E-3</v>
      </c>
      <c r="G522" s="118">
        <v>1</v>
      </c>
      <c r="H522" s="116">
        <v>0.19999999999999998</v>
      </c>
      <c r="I522" s="114">
        <v>20</v>
      </c>
      <c r="J522" s="119">
        <v>3</v>
      </c>
      <c r="K522" s="114" t="s">
        <v>34</v>
      </c>
      <c r="L522" s="124">
        <v>2769.2489344766668</v>
      </c>
      <c r="M522" s="121">
        <v>2380.8966165299994</v>
      </c>
      <c r="N522" s="121">
        <f t="shared" si="32"/>
        <v>-388.35231794666743</v>
      </c>
      <c r="O522" s="125">
        <f t="shared" si="33"/>
        <v>-0.14023741712481991</v>
      </c>
      <c r="Q522" s="124">
        <v>2774.0339344766667</v>
      </c>
      <c r="R522" s="121">
        <v>2385.6816165299992</v>
      </c>
      <c r="S522" s="121">
        <f t="shared" si="34"/>
        <v>-388.35231794666743</v>
      </c>
      <c r="T522" s="125">
        <f t="shared" si="35"/>
        <v>-0.13999551812257544</v>
      </c>
    </row>
    <row r="523" spans="1:20" s="114" customFormat="1" ht="13" x14ac:dyDescent="0.3">
      <c r="A523" s="114">
        <v>517</v>
      </c>
      <c r="B523" s="123" t="s">
        <v>43</v>
      </c>
      <c r="C523" s="116">
        <v>8.2380079999999989</v>
      </c>
      <c r="D523" s="117">
        <v>4585.2671610833322</v>
      </c>
      <c r="E523" s="118">
        <v>0.69731255630122291</v>
      </c>
      <c r="F523" s="119">
        <v>0.13447000000000003</v>
      </c>
      <c r="G523" s="118">
        <v>0.10042442857709311</v>
      </c>
      <c r="H523" s="116">
        <v>5.5</v>
      </c>
      <c r="I523" s="114">
        <v>0</v>
      </c>
      <c r="J523" s="119">
        <v>3</v>
      </c>
      <c r="K523" s="114" t="s">
        <v>34</v>
      </c>
      <c r="L523" s="124">
        <v>141057.44722777585</v>
      </c>
      <c r="M523" s="121">
        <v>144317.90568931916</v>
      </c>
      <c r="N523" s="121">
        <f t="shared" si="32"/>
        <v>3260.4584615433123</v>
      </c>
      <c r="O523" s="125">
        <f t="shared" si="33"/>
        <v>2.3114401441551753E-2</v>
      </c>
      <c r="Q523" s="124">
        <v>400335.64056110918</v>
      </c>
      <c r="R523" s="121">
        <v>403596.09902265249</v>
      </c>
      <c r="S523" s="121">
        <f t="shared" si="34"/>
        <v>3260.4584615433123</v>
      </c>
      <c r="T523" s="125">
        <f t="shared" si="35"/>
        <v>8.1443122500246649E-3</v>
      </c>
    </row>
    <row r="524" spans="1:20" s="114" customFormat="1" ht="13" x14ac:dyDescent="0.3">
      <c r="A524" s="114">
        <v>518</v>
      </c>
      <c r="B524" s="123" t="s">
        <v>43</v>
      </c>
      <c r="C524" s="116">
        <v>7.6840620000000008</v>
      </c>
      <c r="D524" s="117">
        <v>3043.9818119166666</v>
      </c>
      <c r="E524" s="118">
        <v>0.59100030309656237</v>
      </c>
      <c r="F524" s="119">
        <v>0.12089999999999999</v>
      </c>
      <c r="G524" s="118">
        <v>0.13080250846415831</v>
      </c>
      <c r="H524" s="116">
        <v>2.0699999999999998</v>
      </c>
      <c r="I524" s="114">
        <v>0</v>
      </c>
      <c r="J524" s="119">
        <v>2</v>
      </c>
      <c r="K524" s="114" t="s">
        <v>34</v>
      </c>
      <c r="L524" s="124">
        <v>110020.91481266747</v>
      </c>
      <c r="M524" s="121">
        <v>108707.26786324415</v>
      </c>
      <c r="N524" s="121">
        <f t="shared" si="32"/>
        <v>-1313.646949423317</v>
      </c>
      <c r="O524" s="125">
        <f t="shared" si="33"/>
        <v>-1.1939974791702675E-2</v>
      </c>
      <c r="Q524" s="124">
        <v>286770.12564600084</v>
      </c>
      <c r="R524" s="121">
        <v>285456.47869657748</v>
      </c>
      <c r="S524" s="121">
        <f t="shared" si="34"/>
        <v>-1313.6469494233606</v>
      </c>
      <c r="T524" s="125">
        <f t="shared" si="35"/>
        <v>-4.5808361190487912E-3</v>
      </c>
    </row>
    <row r="525" spans="1:20" s="114" customFormat="1" ht="13" x14ac:dyDescent="0.3">
      <c r="A525" s="114">
        <v>519</v>
      </c>
      <c r="B525" s="123" t="s">
        <v>43</v>
      </c>
      <c r="C525" s="116">
        <v>0.40205933333333338</v>
      </c>
      <c r="D525" s="117">
        <v>0.26244053333333334</v>
      </c>
      <c r="E525" s="118">
        <v>7.9658325040919773E-4</v>
      </c>
      <c r="F525" s="119">
        <v>4.6599999999999992E-3</v>
      </c>
      <c r="G525" s="118">
        <v>1</v>
      </c>
      <c r="H525" s="116">
        <v>7.9999999999999988E-2</v>
      </c>
      <c r="I525" s="114">
        <v>15</v>
      </c>
      <c r="J525" s="119">
        <v>2</v>
      </c>
      <c r="K525" s="114" t="s">
        <v>34</v>
      </c>
      <c r="L525" s="124">
        <v>1329.3519580706666</v>
      </c>
      <c r="M525" s="121">
        <v>1073.8469235053335</v>
      </c>
      <c r="N525" s="121">
        <f t="shared" si="32"/>
        <v>-255.50503456533306</v>
      </c>
      <c r="O525" s="125">
        <f t="shared" si="33"/>
        <v>-0.19220269922809319</v>
      </c>
      <c r="Q525" s="124">
        <v>1342.097791404</v>
      </c>
      <c r="R525" s="121">
        <v>1086.5927568386669</v>
      </c>
      <c r="S525" s="121">
        <f t="shared" si="34"/>
        <v>-255.50503456533306</v>
      </c>
      <c r="T525" s="125">
        <f t="shared" si="35"/>
        <v>-0.19037736013114459</v>
      </c>
    </row>
    <row r="526" spans="1:20" s="114" customFormat="1" ht="13" x14ac:dyDescent="0.3">
      <c r="A526" s="114">
        <v>520</v>
      </c>
      <c r="B526" s="123" t="s">
        <v>43</v>
      </c>
      <c r="C526" s="116">
        <v>9.5037666666666674</v>
      </c>
      <c r="D526" s="117">
        <v>4353.2588416666667</v>
      </c>
      <c r="E526" s="118">
        <v>0.58567749717695017</v>
      </c>
      <c r="F526" s="119">
        <v>1</v>
      </c>
      <c r="G526" s="118">
        <v>0.20657061642870811</v>
      </c>
      <c r="H526" s="116">
        <v>10</v>
      </c>
      <c r="I526" s="114">
        <v>0</v>
      </c>
      <c r="J526" s="119">
        <v>1</v>
      </c>
      <c r="K526" s="114" t="s">
        <v>34</v>
      </c>
      <c r="L526" s="124">
        <v>179945.6727689167</v>
      </c>
      <c r="M526" s="121">
        <v>179093.72455925003</v>
      </c>
      <c r="N526" s="121">
        <f t="shared" si="32"/>
        <v>-851.94820966667612</v>
      </c>
      <c r="O526" s="125">
        <f t="shared" si="33"/>
        <v>-4.7344745586671271E-3</v>
      </c>
      <c r="Q526" s="124">
        <v>417120.19026891666</v>
      </c>
      <c r="R526" s="121">
        <v>416268.24205925001</v>
      </c>
      <c r="S526" s="121">
        <f t="shared" si="34"/>
        <v>-851.94820966664702</v>
      </c>
      <c r="T526" s="125">
        <f t="shared" si="35"/>
        <v>-2.0424525821140364E-3</v>
      </c>
    </row>
    <row r="527" spans="1:20" s="114" customFormat="1" ht="13" x14ac:dyDescent="0.3">
      <c r="A527" s="114">
        <v>521</v>
      </c>
      <c r="B527" s="123" t="s">
        <v>43</v>
      </c>
      <c r="C527" s="116">
        <v>25.243958333333339</v>
      </c>
      <c r="D527" s="117">
        <v>7970.0353211666661</v>
      </c>
      <c r="E527" s="118">
        <v>0.5770205499989165</v>
      </c>
      <c r="F527" s="119">
        <v>1</v>
      </c>
      <c r="G527" s="118">
        <v>6.6367302611807344E-2</v>
      </c>
      <c r="H527" s="116">
        <v>19.800000000000004</v>
      </c>
      <c r="I527" s="114">
        <v>0</v>
      </c>
      <c r="J527" s="119">
        <v>1</v>
      </c>
      <c r="K527" s="114" t="s">
        <v>34</v>
      </c>
      <c r="L527" s="124">
        <v>360071.51643014833</v>
      </c>
      <c r="M527" s="121">
        <v>347771.78434912831</v>
      </c>
      <c r="N527" s="121">
        <f t="shared" si="32"/>
        <v>-12299.732081020018</v>
      </c>
      <c r="O527" s="125">
        <f t="shared" si="33"/>
        <v>-3.4159136504223017E-2</v>
      </c>
      <c r="Q527" s="124">
        <v>827660.70809681504</v>
      </c>
      <c r="R527" s="121">
        <v>815360.97601579502</v>
      </c>
      <c r="S527" s="121">
        <f t="shared" si="34"/>
        <v>-12299.732081020018</v>
      </c>
      <c r="T527" s="125">
        <f t="shared" si="35"/>
        <v>-1.4860838457950894E-2</v>
      </c>
    </row>
    <row r="528" spans="1:20" s="114" customFormat="1" ht="13" x14ac:dyDescent="0.3">
      <c r="A528" s="114">
        <v>522</v>
      </c>
      <c r="B528" s="123" t="s">
        <v>43</v>
      </c>
      <c r="C528" s="116">
        <v>20.636288333333336</v>
      </c>
      <c r="D528" s="117">
        <v>11007.0283175</v>
      </c>
      <c r="E528" s="118">
        <v>0.67520242847366041</v>
      </c>
      <c r="F528" s="119">
        <v>1</v>
      </c>
      <c r="G528" s="118">
        <v>0.20931639562077453</v>
      </c>
      <c r="H528" s="116">
        <v>19</v>
      </c>
      <c r="I528" s="114">
        <v>0</v>
      </c>
      <c r="J528" s="119">
        <v>1</v>
      </c>
      <c r="K528" s="114" t="s">
        <v>34</v>
      </c>
      <c r="L528" s="124">
        <v>350545.57091055834</v>
      </c>
      <c r="M528" s="121">
        <v>367776.43878859171</v>
      </c>
      <c r="N528" s="121">
        <f t="shared" si="32"/>
        <v>17230.867878033372</v>
      </c>
      <c r="O528" s="125">
        <f t="shared" si="33"/>
        <v>4.9154430430472691E-2</v>
      </c>
      <c r="Q528" s="124">
        <v>960799.68591055833</v>
      </c>
      <c r="R528" s="121">
        <v>978030.55378859164</v>
      </c>
      <c r="S528" s="121">
        <f t="shared" si="34"/>
        <v>17230.867878033314</v>
      </c>
      <c r="T528" s="125">
        <f t="shared" si="35"/>
        <v>1.7933881672435675E-2</v>
      </c>
    </row>
    <row r="529" spans="1:20" s="114" customFormat="1" ht="13" x14ac:dyDescent="0.3">
      <c r="A529" s="114">
        <v>523</v>
      </c>
      <c r="B529" s="123" t="s">
        <v>43</v>
      </c>
      <c r="C529" s="116">
        <v>20.855822333333336</v>
      </c>
      <c r="D529" s="117">
        <v>8422.2590230000005</v>
      </c>
      <c r="E529" s="118">
        <v>0.46605095229597382</v>
      </c>
      <c r="F529" s="119">
        <v>1</v>
      </c>
      <c r="G529" s="118">
        <v>0.20975341074289999</v>
      </c>
      <c r="H529" s="116">
        <v>22</v>
      </c>
      <c r="I529" s="114">
        <v>0</v>
      </c>
      <c r="J529" s="119">
        <v>1</v>
      </c>
      <c r="K529" s="114" t="s">
        <v>34</v>
      </c>
      <c r="L529" s="124">
        <v>345602.20570294338</v>
      </c>
      <c r="M529" s="121">
        <v>339280.78574139666</v>
      </c>
      <c r="N529" s="121">
        <f t="shared" si="32"/>
        <v>-6321.4199615467223</v>
      </c>
      <c r="O529" s="125">
        <f t="shared" si="33"/>
        <v>-1.8291028984288929E-2</v>
      </c>
      <c r="Q529" s="124">
        <v>855578.60236960999</v>
      </c>
      <c r="R529" s="121">
        <v>849257.18240806321</v>
      </c>
      <c r="S529" s="121">
        <f t="shared" si="34"/>
        <v>-6321.4199615467805</v>
      </c>
      <c r="T529" s="125">
        <f t="shared" si="35"/>
        <v>-7.3884736528461318E-3</v>
      </c>
    </row>
    <row r="530" spans="1:20" s="114" customFormat="1" ht="13" x14ac:dyDescent="0.3">
      <c r="A530" s="114">
        <v>524</v>
      </c>
      <c r="B530" s="123" t="s">
        <v>43</v>
      </c>
      <c r="C530" s="116">
        <v>14.617008666666663</v>
      </c>
      <c r="D530" s="117">
        <v>7301.7675224166669</v>
      </c>
      <c r="E530" s="118">
        <v>0.67770736576203394</v>
      </c>
      <c r="F530" s="119">
        <v>1</v>
      </c>
      <c r="G530" s="118">
        <v>7.4798970107538443E-2</v>
      </c>
      <c r="H530" s="116">
        <v>13</v>
      </c>
      <c r="I530" s="114">
        <v>0</v>
      </c>
      <c r="J530" s="119">
        <v>1</v>
      </c>
      <c r="K530" s="114" t="s">
        <v>34</v>
      </c>
      <c r="L530" s="124">
        <v>268001.1682500692</v>
      </c>
      <c r="M530" s="121">
        <v>271525.34833393246</v>
      </c>
      <c r="N530" s="121">
        <f t="shared" si="32"/>
        <v>3524.1800838632626</v>
      </c>
      <c r="O530" s="125">
        <f t="shared" si="33"/>
        <v>1.3149868363912822E-2</v>
      </c>
      <c r="Q530" s="124">
        <v>684133.7332500692</v>
      </c>
      <c r="R530" s="121">
        <v>687657.9133339324</v>
      </c>
      <c r="S530" s="121">
        <f t="shared" si="34"/>
        <v>3524.1800838632043</v>
      </c>
      <c r="T530" s="125">
        <f t="shared" si="35"/>
        <v>5.1513028996847052E-3</v>
      </c>
    </row>
    <row r="531" spans="1:20" s="114" customFormat="1" ht="13" x14ac:dyDescent="0.3">
      <c r="A531" s="114">
        <v>525</v>
      </c>
      <c r="B531" s="123" t="s">
        <v>43</v>
      </c>
      <c r="C531" s="116">
        <v>51.29999999999999</v>
      </c>
      <c r="D531" s="117">
        <v>5257.7590072499997</v>
      </c>
      <c r="E531" s="118">
        <v>0.76524469426936381</v>
      </c>
      <c r="F531" s="119">
        <v>1</v>
      </c>
      <c r="G531" s="118">
        <v>9.4556402387368954E-2</v>
      </c>
      <c r="H531" s="116">
        <v>57</v>
      </c>
      <c r="I531" s="114">
        <v>0</v>
      </c>
      <c r="J531" s="119">
        <v>1</v>
      </c>
      <c r="K531" s="114" t="s">
        <v>34</v>
      </c>
      <c r="L531" s="124">
        <v>381055.78817234089</v>
      </c>
      <c r="M531" s="121">
        <v>360438.63489353081</v>
      </c>
      <c r="N531" s="121">
        <f t="shared" si="32"/>
        <v>-20617.153278810089</v>
      </c>
      <c r="O531" s="125">
        <f t="shared" si="33"/>
        <v>-5.410534078932696E-2</v>
      </c>
      <c r="Q531" s="124">
        <v>669167.6423390077</v>
      </c>
      <c r="R531" s="121">
        <v>648550.48906019749</v>
      </c>
      <c r="S531" s="121">
        <f t="shared" si="34"/>
        <v>-20617.153278810205</v>
      </c>
      <c r="T531" s="125">
        <f t="shared" si="35"/>
        <v>-3.0810146776889921E-2</v>
      </c>
    </row>
    <row r="532" spans="1:20" s="114" customFormat="1" ht="13" x14ac:dyDescent="0.3">
      <c r="A532" s="114">
        <v>526</v>
      </c>
      <c r="B532" s="123" t="s">
        <v>43</v>
      </c>
      <c r="C532" s="116">
        <v>12.914296</v>
      </c>
      <c r="D532" s="117">
        <v>8503.8361931666677</v>
      </c>
      <c r="E532" s="118">
        <v>0.84979863493235219</v>
      </c>
      <c r="F532" s="119">
        <v>1</v>
      </c>
      <c r="G532" s="118">
        <v>0.23945124882311919</v>
      </c>
      <c r="H532" s="116">
        <v>14</v>
      </c>
      <c r="I532" s="114">
        <v>0</v>
      </c>
      <c r="J532" s="119">
        <v>1</v>
      </c>
      <c r="K532" s="114" t="s">
        <v>34</v>
      </c>
      <c r="L532" s="124">
        <v>245891.39470885496</v>
      </c>
      <c r="M532" s="121">
        <v>267446.26329318166</v>
      </c>
      <c r="N532" s="121">
        <f t="shared" si="32"/>
        <v>21554.868584326701</v>
      </c>
      <c r="O532" s="125">
        <f t="shared" si="33"/>
        <v>8.7660117629771106E-2</v>
      </c>
      <c r="Q532" s="124">
        <v>697633.91387552163</v>
      </c>
      <c r="R532" s="121">
        <v>719188.78245984833</v>
      </c>
      <c r="S532" s="121">
        <f t="shared" si="34"/>
        <v>21554.868584326701</v>
      </c>
      <c r="T532" s="125">
        <f t="shared" si="35"/>
        <v>3.0897105423938323E-2</v>
      </c>
    </row>
    <row r="533" spans="1:20" s="114" customFormat="1" ht="13" x14ac:dyDescent="0.3">
      <c r="A533" s="114">
        <v>527</v>
      </c>
      <c r="B533" s="123" t="s">
        <v>43</v>
      </c>
      <c r="C533" s="116">
        <v>37.26</v>
      </c>
      <c r="D533" s="117">
        <v>15742.018010000005</v>
      </c>
      <c r="E533" s="118">
        <v>0.65695835116679846</v>
      </c>
      <c r="F533" s="119">
        <v>1</v>
      </c>
      <c r="G533" s="118">
        <v>3.5514365170932538E-2</v>
      </c>
      <c r="H533" s="116">
        <v>41.399999999999991</v>
      </c>
      <c r="I533" s="114">
        <v>0</v>
      </c>
      <c r="J533" s="119">
        <v>1</v>
      </c>
      <c r="K533" s="114" t="s">
        <v>34</v>
      </c>
      <c r="L533" s="124">
        <v>605359.07766369998</v>
      </c>
      <c r="M533" s="121">
        <v>591943.13826809998</v>
      </c>
      <c r="N533" s="121">
        <f t="shared" si="32"/>
        <v>-13415.939395599999</v>
      </c>
      <c r="O533" s="125">
        <f t="shared" si="33"/>
        <v>-2.2161952947624027E-2</v>
      </c>
      <c r="Q533" s="124">
        <v>1541218.7901637</v>
      </c>
      <c r="R533" s="121">
        <v>1527802.8507681</v>
      </c>
      <c r="S533" s="121">
        <f t="shared" si="34"/>
        <v>-13415.939395599999</v>
      </c>
      <c r="T533" s="125">
        <f t="shared" si="35"/>
        <v>-8.7047598181534177E-3</v>
      </c>
    </row>
    <row r="534" spans="1:20" s="114" customFormat="1" ht="13" x14ac:dyDescent="0.3">
      <c r="A534" s="114">
        <v>528</v>
      </c>
      <c r="B534" s="123" t="s">
        <v>43</v>
      </c>
      <c r="C534" s="116">
        <v>15.592349999999998</v>
      </c>
      <c r="D534" s="117">
        <v>746.29751596666677</v>
      </c>
      <c r="E534" s="118">
        <v>6.7079334711414307E-2</v>
      </c>
      <c r="F534" s="119">
        <v>0.33593999999999996</v>
      </c>
      <c r="G534" s="118">
        <v>0.16423730713924156</v>
      </c>
      <c r="H534" s="116">
        <v>17.199999999999996</v>
      </c>
      <c r="I534" s="114">
        <v>0</v>
      </c>
      <c r="J534" s="119">
        <v>2</v>
      </c>
      <c r="K534" s="114" t="s">
        <v>34</v>
      </c>
      <c r="L534" s="124">
        <v>111883.15869871767</v>
      </c>
      <c r="M534" s="121">
        <v>99507.641583476332</v>
      </c>
      <c r="N534" s="121">
        <f t="shared" si="32"/>
        <v>-12375.517115241339</v>
      </c>
      <c r="O534" s="125">
        <f t="shared" si="33"/>
        <v>-0.11061108087381143</v>
      </c>
      <c r="Q534" s="124">
        <v>169147.23703205099</v>
      </c>
      <c r="R534" s="121">
        <v>156771.71991680967</v>
      </c>
      <c r="S534" s="121">
        <f t="shared" si="34"/>
        <v>-12375.517115241324</v>
      </c>
      <c r="T534" s="125">
        <f t="shared" si="35"/>
        <v>-7.3164169467907658E-2</v>
      </c>
    </row>
    <row r="535" spans="1:20" s="114" customFormat="1" ht="13" x14ac:dyDescent="0.3">
      <c r="A535" s="114">
        <v>529</v>
      </c>
      <c r="B535" s="123" t="s">
        <v>43</v>
      </c>
      <c r="C535" s="116">
        <v>9.4913000000000025</v>
      </c>
      <c r="D535" s="117">
        <v>436.63966583333331</v>
      </c>
      <c r="E535" s="118">
        <v>7.2606362436645103E-2</v>
      </c>
      <c r="F535" s="119">
        <v>0.13043000000000002</v>
      </c>
      <c r="G535" s="118">
        <v>6.7206353945091446E-2</v>
      </c>
      <c r="H535" s="116">
        <v>10.200000000000001</v>
      </c>
      <c r="I535" s="114">
        <v>0</v>
      </c>
      <c r="J535" s="119">
        <v>2</v>
      </c>
      <c r="K535" s="114" t="s">
        <v>34</v>
      </c>
      <c r="L535" s="124">
        <v>62607.00895164167</v>
      </c>
      <c r="M535" s="121">
        <v>55017.172731274994</v>
      </c>
      <c r="N535" s="121">
        <f t="shared" si="32"/>
        <v>-7589.8362203666766</v>
      </c>
      <c r="O535" s="125">
        <f t="shared" si="33"/>
        <v>-0.12122981671635437</v>
      </c>
      <c r="Q535" s="124">
        <v>96152.308951641666</v>
      </c>
      <c r="R535" s="121">
        <v>88562.472731274989</v>
      </c>
      <c r="S535" s="121">
        <f t="shared" si="34"/>
        <v>-7589.8362203666766</v>
      </c>
      <c r="T535" s="125">
        <f t="shared" si="35"/>
        <v>-7.8935558626926666E-2</v>
      </c>
    </row>
    <row r="536" spans="1:20" s="114" customFormat="1" ht="13" x14ac:dyDescent="0.3">
      <c r="A536" s="114">
        <v>530</v>
      </c>
      <c r="B536" s="123" t="s">
        <v>43</v>
      </c>
      <c r="C536" s="116">
        <v>9.3444000000000003</v>
      </c>
      <c r="D536" s="117">
        <v>2367.4673350833332</v>
      </c>
      <c r="E536" s="118">
        <v>0.41080553489748306</v>
      </c>
      <c r="F536" s="119">
        <v>0.62539000000000011</v>
      </c>
      <c r="G536" s="118">
        <v>0.27608876146074257</v>
      </c>
      <c r="H536" s="116">
        <v>10</v>
      </c>
      <c r="I536" s="114">
        <v>0</v>
      </c>
      <c r="J536" s="119">
        <v>2</v>
      </c>
      <c r="K536" s="114" t="s">
        <v>34</v>
      </c>
      <c r="L536" s="124">
        <v>117356.96339155584</v>
      </c>
      <c r="M536" s="121">
        <v>116338.30399965915</v>
      </c>
      <c r="N536" s="121">
        <f t="shared" si="32"/>
        <v>-1018.6593918966828</v>
      </c>
      <c r="O536" s="125">
        <f t="shared" si="33"/>
        <v>-8.6800080920462729E-3</v>
      </c>
      <c r="Q536" s="124">
        <v>241023.70339155584</v>
      </c>
      <c r="R536" s="121">
        <v>240005.04399965916</v>
      </c>
      <c r="S536" s="121">
        <f t="shared" si="34"/>
        <v>-1018.6593918966828</v>
      </c>
      <c r="T536" s="125">
        <f t="shared" si="35"/>
        <v>-4.2263867725981143E-3</v>
      </c>
    </row>
    <row r="537" spans="1:20" s="114" customFormat="1" ht="13" x14ac:dyDescent="0.3">
      <c r="A537" s="114">
        <v>531</v>
      </c>
      <c r="B537" s="123" t="s">
        <v>43</v>
      </c>
      <c r="C537" s="116">
        <v>16.765423666666667</v>
      </c>
      <c r="D537" s="117">
        <v>6415.0956645000006</v>
      </c>
      <c r="E537" s="118">
        <v>0.47887028754099403</v>
      </c>
      <c r="F537" s="119">
        <v>1</v>
      </c>
      <c r="G537" s="118">
        <v>0.51709639021659759</v>
      </c>
      <c r="H537" s="116">
        <v>17.800000000000004</v>
      </c>
      <c r="I537" s="114">
        <v>0</v>
      </c>
      <c r="J537" s="119">
        <v>1</v>
      </c>
      <c r="K537" s="114" t="s">
        <v>34</v>
      </c>
      <c r="L537" s="124">
        <v>238323.87030684834</v>
      </c>
      <c r="M537" s="121">
        <v>247090.86759489498</v>
      </c>
      <c r="N537" s="121">
        <f t="shared" si="32"/>
        <v>8766.9972880466375</v>
      </c>
      <c r="O537" s="125">
        <f t="shared" si="33"/>
        <v>3.6786064596714102E-2</v>
      </c>
      <c r="Q537" s="124">
        <v>584789.57780684833</v>
      </c>
      <c r="R537" s="121">
        <v>593556.57509489497</v>
      </c>
      <c r="S537" s="121">
        <f t="shared" si="34"/>
        <v>8766.9972880466375</v>
      </c>
      <c r="T537" s="125">
        <f t="shared" si="35"/>
        <v>1.4991712610415762E-2</v>
      </c>
    </row>
    <row r="538" spans="1:20" s="114" customFormat="1" ht="13" x14ac:dyDescent="0.3">
      <c r="A538" s="114">
        <v>532</v>
      </c>
      <c r="B538" s="123" t="s">
        <v>43</v>
      </c>
      <c r="C538" s="116">
        <v>47.43</v>
      </c>
      <c r="D538" s="117">
        <v>18963.755498333332</v>
      </c>
      <c r="E538" s="118">
        <v>0.56852445825711939</v>
      </c>
      <c r="F538" s="119">
        <v>1</v>
      </c>
      <c r="G538" s="118">
        <v>7.1985992834395551E-2</v>
      </c>
      <c r="H538" s="116">
        <v>52.70000000000001</v>
      </c>
      <c r="I538" s="114">
        <v>0</v>
      </c>
      <c r="J538" s="119">
        <v>1</v>
      </c>
      <c r="K538" s="114" t="s">
        <v>34</v>
      </c>
      <c r="L538" s="124">
        <v>740707.65963754989</v>
      </c>
      <c r="M538" s="121">
        <v>717587.14734348329</v>
      </c>
      <c r="N538" s="121">
        <f t="shared" si="32"/>
        <v>-23120.512294066604</v>
      </c>
      <c r="O538" s="125">
        <f t="shared" si="33"/>
        <v>-3.1214085602112113E-2</v>
      </c>
      <c r="Q538" s="124">
        <v>1865189.4871375498</v>
      </c>
      <c r="R538" s="121">
        <v>1842068.9748434832</v>
      </c>
      <c r="S538" s="121">
        <f t="shared" si="34"/>
        <v>-23120.512294066604</v>
      </c>
      <c r="T538" s="125">
        <f t="shared" si="35"/>
        <v>-1.2395798096390173E-2</v>
      </c>
    </row>
    <row r="539" spans="1:20" s="114" customFormat="1" ht="13" x14ac:dyDescent="0.3">
      <c r="A539" s="114">
        <v>533</v>
      </c>
      <c r="B539" s="123" t="s">
        <v>43</v>
      </c>
      <c r="C539" s="116">
        <v>3.06</v>
      </c>
      <c r="D539" s="117">
        <v>446.20505899999995</v>
      </c>
      <c r="E539" s="118">
        <v>0.31266678748090204</v>
      </c>
      <c r="F539" s="119">
        <v>0.31192999999999993</v>
      </c>
      <c r="G539" s="118">
        <v>0.31426551542956582</v>
      </c>
      <c r="H539" s="116">
        <v>3.399999999999999</v>
      </c>
      <c r="I539" s="114">
        <v>0</v>
      </c>
      <c r="J539" s="119">
        <v>2</v>
      </c>
      <c r="K539" s="114" t="s">
        <v>34</v>
      </c>
      <c r="L539" s="124">
        <v>35650.447269229997</v>
      </c>
      <c r="M539" s="121">
        <v>34301.269317189995</v>
      </c>
      <c r="N539" s="121">
        <f t="shared" si="32"/>
        <v>-1349.1779520400014</v>
      </c>
      <c r="O539" s="125">
        <f t="shared" si="33"/>
        <v>-3.7844629040726808E-2</v>
      </c>
      <c r="Q539" s="124">
        <v>61605.386435896668</v>
      </c>
      <c r="R539" s="121">
        <v>60256.208483856666</v>
      </c>
      <c r="S539" s="121">
        <f t="shared" si="34"/>
        <v>-1349.1779520400014</v>
      </c>
      <c r="T539" s="125">
        <f t="shared" si="35"/>
        <v>-2.1900324469904676E-2</v>
      </c>
    </row>
    <row r="540" spans="1:20" s="114" customFormat="1" ht="13" x14ac:dyDescent="0.3">
      <c r="A540" s="114">
        <v>534</v>
      </c>
      <c r="B540" s="123" t="s">
        <v>43</v>
      </c>
      <c r="C540" s="116">
        <v>42.659999999999989</v>
      </c>
      <c r="D540" s="117">
        <v>11216.245762250001</v>
      </c>
      <c r="E540" s="118">
        <v>0.60756746760241309</v>
      </c>
      <c r="F540" s="119">
        <v>1</v>
      </c>
      <c r="G540" s="118">
        <v>0.31739095425878483</v>
      </c>
      <c r="H540" s="116">
        <v>47.399999999999984</v>
      </c>
      <c r="I540" s="114">
        <v>0</v>
      </c>
      <c r="J540" s="119">
        <v>1</v>
      </c>
      <c r="K540" s="114" t="s">
        <v>34</v>
      </c>
      <c r="L540" s="124">
        <v>472038.47556319094</v>
      </c>
      <c r="M540" s="121">
        <v>468874.16744658077</v>
      </c>
      <c r="N540" s="121">
        <f t="shared" si="32"/>
        <v>-3164.308116610162</v>
      </c>
      <c r="O540" s="125">
        <f t="shared" si="33"/>
        <v>-6.7034961775834347E-3</v>
      </c>
      <c r="Q540" s="124">
        <v>1080439.833063191</v>
      </c>
      <c r="R540" s="121">
        <v>1077275.5249465809</v>
      </c>
      <c r="S540" s="121">
        <f t="shared" si="34"/>
        <v>-3164.308116610162</v>
      </c>
      <c r="T540" s="125">
        <f t="shared" si="35"/>
        <v>-2.9287221923676456E-3</v>
      </c>
    </row>
    <row r="541" spans="1:20" s="114" customFormat="1" ht="13" x14ac:dyDescent="0.3">
      <c r="A541" s="114">
        <v>535</v>
      </c>
      <c r="B541" s="123" t="s">
        <v>43</v>
      </c>
      <c r="C541" s="116">
        <v>27</v>
      </c>
      <c r="D541" s="117">
        <v>546.81387209166667</v>
      </c>
      <c r="E541" s="118">
        <v>3.8079271874746211E-2</v>
      </c>
      <c r="F541" s="119">
        <v>2.3480000000000001E-2</v>
      </c>
      <c r="G541" s="118">
        <v>0.96781461596044005</v>
      </c>
      <c r="H541" s="116">
        <v>30</v>
      </c>
      <c r="I541" s="114">
        <v>463</v>
      </c>
      <c r="J541" s="119">
        <v>3</v>
      </c>
      <c r="K541" s="114" t="s">
        <v>34</v>
      </c>
      <c r="L541" s="124">
        <v>89657.028538629747</v>
      </c>
      <c r="M541" s="121">
        <v>75646.574619083418</v>
      </c>
      <c r="N541" s="121">
        <f t="shared" si="32"/>
        <v>-14010.453919546329</v>
      </c>
      <c r="O541" s="125">
        <f t="shared" si="33"/>
        <v>-0.15626721237487551</v>
      </c>
      <c r="Q541" s="124">
        <v>148190.23353862975</v>
      </c>
      <c r="R541" s="121">
        <v>134179.77961908342</v>
      </c>
      <c r="S541" s="121">
        <f t="shared" si="34"/>
        <v>-14010.453919546329</v>
      </c>
      <c r="T541" s="125">
        <f t="shared" si="35"/>
        <v>-9.4543706322550131E-2</v>
      </c>
    </row>
    <row r="542" spans="1:20" s="114" customFormat="1" ht="13" x14ac:dyDescent="0.3">
      <c r="A542" s="114">
        <v>536</v>
      </c>
      <c r="B542" s="123" t="s">
        <v>43</v>
      </c>
      <c r="C542" s="116">
        <v>9.107250333333333</v>
      </c>
      <c r="D542" s="117">
        <v>2405.6583526666668</v>
      </c>
      <c r="E542" s="118">
        <v>0.3263766477098568</v>
      </c>
      <c r="F542" s="119">
        <v>1</v>
      </c>
      <c r="G542" s="118">
        <v>0.47530839293741967</v>
      </c>
      <c r="H542" s="116">
        <v>9.7999999999999989</v>
      </c>
      <c r="I542" s="114">
        <v>0</v>
      </c>
      <c r="J542" s="119">
        <v>1</v>
      </c>
      <c r="K542" s="114" t="s">
        <v>34</v>
      </c>
      <c r="L542" s="124">
        <v>129497.69482868667</v>
      </c>
      <c r="M542" s="121">
        <v>128379.92396152666</v>
      </c>
      <c r="N542" s="121">
        <f t="shared" si="32"/>
        <v>-1117.7708671600121</v>
      </c>
      <c r="O542" s="125">
        <f t="shared" si="33"/>
        <v>-8.6315889146808249E-3</v>
      </c>
      <c r="Q542" s="124">
        <v>269364.41649535333</v>
      </c>
      <c r="R542" s="121">
        <v>268246.64562819328</v>
      </c>
      <c r="S542" s="121">
        <f t="shared" si="34"/>
        <v>-1117.7708671600558</v>
      </c>
      <c r="T542" s="125">
        <f t="shared" si="35"/>
        <v>-4.1496604551675732E-3</v>
      </c>
    </row>
    <row r="543" spans="1:20" s="114" customFormat="1" ht="13" x14ac:dyDescent="0.3">
      <c r="A543" s="114">
        <v>537</v>
      </c>
      <c r="B543" s="123" t="s">
        <v>43</v>
      </c>
      <c r="C543" s="116">
        <v>47.970000000000006</v>
      </c>
      <c r="D543" s="117">
        <v>21127.823454166664</v>
      </c>
      <c r="E543" s="118">
        <v>0.65039933135406025</v>
      </c>
      <c r="F543" s="119">
        <v>1</v>
      </c>
      <c r="G543" s="118">
        <v>2.3448371282597025E-2</v>
      </c>
      <c r="H543" s="116">
        <v>53.29999999999999</v>
      </c>
      <c r="I543" s="114">
        <v>0</v>
      </c>
      <c r="J543" s="119">
        <v>1</v>
      </c>
      <c r="K543" s="114" t="s">
        <v>34</v>
      </c>
      <c r="L543" s="124">
        <v>798046.87665745837</v>
      </c>
      <c r="M543" s="121">
        <v>775660.83401062514</v>
      </c>
      <c r="N543" s="121">
        <f t="shared" si="32"/>
        <v>-22386.04264683323</v>
      </c>
      <c r="O543" s="125">
        <f t="shared" si="33"/>
        <v>-2.8051037228032254E-2</v>
      </c>
      <c r="Q543" s="124">
        <v>2055517.689157458</v>
      </c>
      <c r="R543" s="121">
        <v>2033131.6465106248</v>
      </c>
      <c r="S543" s="121">
        <f t="shared" si="34"/>
        <v>-22386.04264683323</v>
      </c>
      <c r="T543" s="125">
        <f t="shared" si="35"/>
        <v>-1.0890707856670944E-2</v>
      </c>
    </row>
    <row r="544" spans="1:20" s="114" customFormat="1" ht="13" x14ac:dyDescent="0.3">
      <c r="A544" s="114">
        <v>538</v>
      </c>
      <c r="B544" s="123" t="s">
        <v>43</v>
      </c>
      <c r="C544" s="116">
        <v>17.099999999999998</v>
      </c>
      <c r="D544" s="117">
        <v>7052.8182806666673</v>
      </c>
      <c r="E544" s="118">
        <v>0.62502069548567529</v>
      </c>
      <c r="F544" s="119">
        <v>1</v>
      </c>
      <c r="G544" s="118">
        <v>0.14333395727920062</v>
      </c>
      <c r="H544" s="116">
        <v>19</v>
      </c>
      <c r="I544" s="114">
        <v>0</v>
      </c>
      <c r="J544" s="119">
        <v>1</v>
      </c>
      <c r="K544" s="114" t="s">
        <v>34</v>
      </c>
      <c r="L544" s="124">
        <v>278419.60585864674</v>
      </c>
      <c r="M544" s="121">
        <v>278478.27419747337</v>
      </c>
      <c r="N544" s="121">
        <f t="shared" si="32"/>
        <v>58.668338826624677</v>
      </c>
      <c r="O544" s="125">
        <f t="shared" si="33"/>
        <v>2.1071913612438095E-4</v>
      </c>
      <c r="Q544" s="124">
        <v>660515.17169197998</v>
      </c>
      <c r="R544" s="121">
        <v>660573.8400308066</v>
      </c>
      <c r="S544" s="121">
        <f t="shared" si="34"/>
        <v>58.668338826624677</v>
      </c>
      <c r="T544" s="125">
        <f t="shared" si="35"/>
        <v>8.8822091211530351E-5</v>
      </c>
    </row>
    <row r="545" spans="1:20" s="114" customFormat="1" ht="13" x14ac:dyDescent="0.3">
      <c r="A545" s="114">
        <v>539</v>
      </c>
      <c r="B545" s="123" t="s">
        <v>43</v>
      </c>
      <c r="C545" s="116">
        <v>20.17162733333333</v>
      </c>
      <c r="D545" s="117">
        <v>8867.4638952500009</v>
      </c>
      <c r="E545" s="118">
        <v>0.55328752922443247</v>
      </c>
      <c r="F545" s="119">
        <v>1</v>
      </c>
      <c r="G545" s="118">
        <v>4.2178023797076247E-2</v>
      </c>
      <c r="H545" s="116">
        <v>15</v>
      </c>
      <c r="I545" s="114">
        <v>0</v>
      </c>
      <c r="J545" s="119">
        <v>1</v>
      </c>
      <c r="K545" s="114" t="s">
        <v>34</v>
      </c>
      <c r="L545" s="124">
        <v>355055.32097250083</v>
      </c>
      <c r="M545" s="121">
        <v>348017.79627774417</v>
      </c>
      <c r="N545" s="121">
        <f t="shared" si="32"/>
        <v>-7037.5246947566629</v>
      </c>
      <c r="O545" s="125">
        <f t="shared" si="33"/>
        <v>-1.9820924456168683E-2</v>
      </c>
      <c r="Q545" s="124">
        <v>876975.87013916741</v>
      </c>
      <c r="R545" s="121">
        <v>869938.34544441081</v>
      </c>
      <c r="S545" s="121">
        <f t="shared" si="34"/>
        <v>-7037.5246947566047</v>
      </c>
      <c r="T545" s="125">
        <f t="shared" si="35"/>
        <v>-8.0247643457280297E-3</v>
      </c>
    </row>
    <row r="546" spans="1:20" s="114" customFormat="1" ht="13" x14ac:dyDescent="0.3">
      <c r="A546" s="114">
        <v>540</v>
      </c>
      <c r="B546" s="123" t="s">
        <v>43</v>
      </c>
      <c r="C546" s="116">
        <v>15.965843</v>
      </c>
      <c r="D546" s="117">
        <v>9269.6907376666677</v>
      </c>
      <c r="E546" s="118">
        <v>0.6805071625163982</v>
      </c>
      <c r="F546" s="119">
        <v>1</v>
      </c>
      <c r="G546" s="118">
        <v>0.13948995765894157</v>
      </c>
      <c r="H546" s="116">
        <v>14</v>
      </c>
      <c r="I546" s="114">
        <v>0</v>
      </c>
      <c r="J546" s="119">
        <v>1</v>
      </c>
      <c r="K546" s="114" t="s">
        <v>34</v>
      </c>
      <c r="L546" s="124">
        <v>315526.63474930328</v>
      </c>
      <c r="M546" s="121">
        <v>322666.89121221</v>
      </c>
      <c r="N546" s="121">
        <f t="shared" si="32"/>
        <v>7140.2564629067201</v>
      </c>
      <c r="O546" s="125">
        <f t="shared" si="33"/>
        <v>2.2629647315130459E-2</v>
      </c>
      <c r="Q546" s="124">
        <v>843306.20891596982</v>
      </c>
      <c r="R546" s="121">
        <v>850446.46537887654</v>
      </c>
      <c r="S546" s="121">
        <f t="shared" si="34"/>
        <v>7140.2564629067201</v>
      </c>
      <c r="T546" s="125">
        <f t="shared" si="35"/>
        <v>8.4669795946186403E-3</v>
      </c>
    </row>
    <row r="547" spans="1:20" s="114" customFormat="1" ht="13" x14ac:dyDescent="0.3">
      <c r="A547" s="114">
        <v>541</v>
      </c>
      <c r="B547" s="123" t="s">
        <v>43</v>
      </c>
      <c r="C547" s="116">
        <v>25.289999999999996</v>
      </c>
      <c r="D547" s="117">
        <v>6588.1010849999993</v>
      </c>
      <c r="E547" s="118">
        <v>0.41779257978279449</v>
      </c>
      <c r="F547" s="119">
        <v>1</v>
      </c>
      <c r="G547" s="118">
        <v>0.55197759187674178</v>
      </c>
      <c r="H547" s="116">
        <v>28.100000000000005</v>
      </c>
      <c r="I547" s="114">
        <v>0</v>
      </c>
      <c r="J547" s="119">
        <v>1</v>
      </c>
      <c r="K547" s="114" t="s">
        <v>34</v>
      </c>
      <c r="L547" s="124">
        <v>287220.35954094998</v>
      </c>
      <c r="M547" s="121">
        <v>288193.27884834999</v>
      </c>
      <c r="N547" s="121">
        <f t="shared" si="32"/>
        <v>972.9193074000068</v>
      </c>
      <c r="O547" s="125">
        <f t="shared" si="33"/>
        <v>3.3873619159692416E-3</v>
      </c>
      <c r="Q547" s="124">
        <v>625462.18704094994</v>
      </c>
      <c r="R547" s="121">
        <v>626435.10634834995</v>
      </c>
      <c r="S547" s="121">
        <f t="shared" si="34"/>
        <v>972.9193074000068</v>
      </c>
      <c r="T547" s="125">
        <f t="shared" si="35"/>
        <v>1.5555205855095255E-3</v>
      </c>
    </row>
    <row r="548" spans="1:20" s="114" customFormat="1" ht="13" x14ac:dyDescent="0.3">
      <c r="A548" s="114">
        <v>542</v>
      </c>
      <c r="B548" s="123" t="s">
        <v>43</v>
      </c>
      <c r="C548" s="116">
        <v>10.200000000000003</v>
      </c>
      <c r="D548" s="117">
        <v>74.369270283333307</v>
      </c>
      <c r="E548" s="118">
        <v>0.29155227704497261</v>
      </c>
      <c r="F548" s="119">
        <v>1</v>
      </c>
      <c r="G548" s="118">
        <v>0.44498294918515124</v>
      </c>
      <c r="H548" s="116">
        <v>11.333333333333334</v>
      </c>
      <c r="I548" s="114">
        <v>0</v>
      </c>
      <c r="J548" s="119">
        <v>1</v>
      </c>
      <c r="K548" s="114" t="s">
        <v>34</v>
      </c>
      <c r="L548" s="124">
        <v>85295.414095686501</v>
      </c>
      <c r="M548" s="121">
        <v>78886.934236877831</v>
      </c>
      <c r="N548" s="121">
        <f t="shared" si="32"/>
        <v>-6408.4798588086705</v>
      </c>
      <c r="O548" s="125">
        <f t="shared" si="33"/>
        <v>-7.5132759794324697E-2</v>
      </c>
      <c r="Q548" s="124">
        <v>89846.289095686501</v>
      </c>
      <c r="R548" s="121">
        <v>83437.809236877831</v>
      </c>
      <c r="S548" s="121">
        <f t="shared" si="34"/>
        <v>-6408.4798588086705</v>
      </c>
      <c r="T548" s="125">
        <f t="shared" si="35"/>
        <v>-7.1327151330464245E-2</v>
      </c>
    </row>
    <row r="549" spans="1:20" s="114" customFormat="1" ht="13" x14ac:dyDescent="0.3">
      <c r="A549" s="114">
        <v>543</v>
      </c>
      <c r="B549" s="123" t="s">
        <v>43</v>
      </c>
      <c r="C549" s="116">
        <v>20.196909999999999</v>
      </c>
      <c r="D549" s="117">
        <v>10011.81209075</v>
      </c>
      <c r="E549" s="118">
        <v>0.60522622062413323</v>
      </c>
      <c r="F549" s="119">
        <v>1</v>
      </c>
      <c r="G549" s="118">
        <v>5.6610895254585847E-2</v>
      </c>
      <c r="H549" s="116">
        <v>19.599999999999998</v>
      </c>
      <c r="I549" s="114">
        <v>0</v>
      </c>
      <c r="J549" s="119">
        <v>1</v>
      </c>
      <c r="K549" s="114" t="s">
        <v>34</v>
      </c>
      <c r="L549" s="124">
        <v>391397.58918251912</v>
      </c>
      <c r="M549" s="121">
        <v>382147.06396844919</v>
      </c>
      <c r="N549" s="121">
        <f t="shared" si="32"/>
        <v>-9250.5252140699304</v>
      </c>
      <c r="O549" s="125">
        <f t="shared" si="33"/>
        <v>-2.3634599368357795E-2</v>
      </c>
      <c r="Q549" s="124">
        <v>987125.97001585248</v>
      </c>
      <c r="R549" s="121">
        <v>977875.44480178249</v>
      </c>
      <c r="S549" s="121">
        <f t="shared" si="34"/>
        <v>-9250.5252140699886</v>
      </c>
      <c r="T549" s="125">
        <f t="shared" si="35"/>
        <v>-9.3711699368231923E-3</v>
      </c>
    </row>
    <row r="550" spans="1:20" s="114" customFormat="1" ht="13" x14ac:dyDescent="0.3">
      <c r="A550" s="114">
        <v>544</v>
      </c>
      <c r="B550" s="123" t="s">
        <v>43</v>
      </c>
      <c r="C550" s="116">
        <v>52.242043333333335</v>
      </c>
      <c r="D550" s="117">
        <v>24954.263726666668</v>
      </c>
      <c r="E550" s="118">
        <v>0.58822222600631602</v>
      </c>
      <c r="F550" s="119">
        <v>1</v>
      </c>
      <c r="G550" s="118">
        <v>7.4971922141893854E-2</v>
      </c>
      <c r="H550" s="116">
        <v>58</v>
      </c>
      <c r="I550" s="114">
        <v>0</v>
      </c>
      <c r="J550" s="119">
        <v>1</v>
      </c>
      <c r="K550" s="114" t="s">
        <v>34</v>
      </c>
      <c r="L550" s="124">
        <v>902027.32294086646</v>
      </c>
      <c r="M550" s="121">
        <v>882527.66401726648</v>
      </c>
      <c r="N550" s="121">
        <f t="shared" si="32"/>
        <v>-19499.658923599985</v>
      </c>
      <c r="O550" s="125">
        <f t="shared" si="33"/>
        <v>-2.1617592314194578E-2</v>
      </c>
      <c r="Q550" s="124">
        <v>2386275.9287741994</v>
      </c>
      <c r="R550" s="121">
        <v>2366776.2698505996</v>
      </c>
      <c r="S550" s="121">
        <f t="shared" si="34"/>
        <v>-19499.658923599869</v>
      </c>
      <c r="T550" s="125">
        <f t="shared" si="35"/>
        <v>-8.1715859798395588E-3</v>
      </c>
    </row>
    <row r="551" spans="1:20" s="114" customFormat="1" ht="13" x14ac:dyDescent="0.3">
      <c r="A551" s="114">
        <v>545</v>
      </c>
      <c r="B551" s="123" t="s">
        <v>43</v>
      </c>
      <c r="C551" s="116">
        <v>27</v>
      </c>
      <c r="D551" s="117">
        <v>15415.748079166666</v>
      </c>
      <c r="E551" s="118">
        <v>0.83490871920790044</v>
      </c>
      <c r="F551" s="119">
        <v>1</v>
      </c>
      <c r="G551" s="118">
        <v>0.13293947403056849</v>
      </c>
      <c r="H551" s="116">
        <v>30</v>
      </c>
      <c r="I551" s="114">
        <v>0</v>
      </c>
      <c r="J551" s="119">
        <v>1</v>
      </c>
      <c r="K551" s="114" t="s">
        <v>34</v>
      </c>
      <c r="L551" s="124">
        <v>467195.48795487499</v>
      </c>
      <c r="M551" s="121">
        <v>491678.34554304165</v>
      </c>
      <c r="N551" s="121">
        <f t="shared" si="32"/>
        <v>24482.857588166662</v>
      </c>
      <c r="O551" s="125">
        <f t="shared" si="33"/>
        <v>5.2403882784354691E-2</v>
      </c>
      <c r="Q551" s="124">
        <v>1316123.6504548751</v>
      </c>
      <c r="R551" s="121">
        <v>1340606.5080430417</v>
      </c>
      <c r="S551" s="121">
        <f t="shared" si="34"/>
        <v>24482.857588166604</v>
      </c>
      <c r="T551" s="125">
        <f t="shared" si="35"/>
        <v>1.8602247273426707E-2</v>
      </c>
    </row>
    <row r="552" spans="1:20" s="114" customFormat="1" ht="13" x14ac:dyDescent="0.3">
      <c r="A552" s="114">
        <v>546</v>
      </c>
      <c r="B552" s="123" t="s">
        <v>43</v>
      </c>
      <c r="C552" s="116">
        <v>60.29999999999999</v>
      </c>
      <c r="D552" s="117">
        <v>31285.433672500003</v>
      </c>
      <c r="E552" s="118">
        <v>0.81287077858425083</v>
      </c>
      <c r="F552" s="119">
        <v>1</v>
      </c>
      <c r="G552" s="118">
        <v>9.5458823568327245E-2</v>
      </c>
      <c r="H552" s="116">
        <v>67</v>
      </c>
      <c r="I552" s="114">
        <v>0</v>
      </c>
      <c r="J552" s="119">
        <v>1</v>
      </c>
      <c r="K552" s="114" t="s">
        <v>34</v>
      </c>
      <c r="L552" s="124">
        <v>924320.10976140818</v>
      </c>
      <c r="M552" s="121">
        <v>966197.09910730831</v>
      </c>
      <c r="N552" s="121">
        <f t="shared" si="32"/>
        <v>41876.989345900132</v>
      </c>
      <c r="O552" s="125">
        <f t="shared" si="33"/>
        <v>4.5305721366064089E-2</v>
      </c>
      <c r="Q552" s="124">
        <v>2637468.1347614084</v>
      </c>
      <c r="R552" s="121">
        <v>2679345.1241073087</v>
      </c>
      <c r="S552" s="121">
        <f t="shared" si="34"/>
        <v>41876.989345900249</v>
      </c>
      <c r="T552" s="125">
        <f t="shared" si="35"/>
        <v>1.5877723333968748E-2</v>
      </c>
    </row>
    <row r="553" spans="1:20" s="114" customFormat="1" ht="13" x14ac:dyDescent="0.3">
      <c r="A553" s="114">
        <v>547</v>
      </c>
      <c r="B553" s="123" t="s">
        <v>43</v>
      </c>
      <c r="C553" s="116">
        <v>43.38</v>
      </c>
      <c r="D553" s="117">
        <v>11784.462849416666</v>
      </c>
      <c r="E553" s="118">
        <v>0.60205479040363719</v>
      </c>
      <c r="F553" s="119">
        <v>1</v>
      </c>
      <c r="G553" s="118">
        <v>0.30351513188460466</v>
      </c>
      <c r="H553" s="116">
        <v>48.199999999999996</v>
      </c>
      <c r="I553" s="114">
        <v>0</v>
      </c>
      <c r="J553" s="119">
        <v>1</v>
      </c>
      <c r="K553" s="114" t="s">
        <v>34</v>
      </c>
      <c r="L553" s="124">
        <v>476785.93379095913</v>
      </c>
      <c r="M553" s="121">
        <v>478432.4119400357</v>
      </c>
      <c r="N553" s="121">
        <f t="shared" si="32"/>
        <v>1646.4781490765745</v>
      </c>
      <c r="O553" s="125">
        <f t="shared" si="33"/>
        <v>3.4532859138383313E-3</v>
      </c>
      <c r="Q553" s="124">
        <v>1127755.1096242925</v>
      </c>
      <c r="R553" s="121">
        <v>1129401.5877733689</v>
      </c>
      <c r="S553" s="121">
        <f t="shared" si="34"/>
        <v>1646.4781490764581</v>
      </c>
      <c r="T553" s="125">
        <f t="shared" si="35"/>
        <v>1.4599607086905385E-3</v>
      </c>
    </row>
    <row r="554" spans="1:20" s="114" customFormat="1" ht="13" x14ac:dyDescent="0.3">
      <c r="A554" s="114">
        <v>548</v>
      </c>
      <c r="B554" s="123" t="s">
        <v>43</v>
      </c>
      <c r="C554" s="116">
        <v>17.982033666666663</v>
      </c>
      <c r="D554" s="117">
        <v>6847.9314070833325</v>
      </c>
      <c r="E554" s="118">
        <v>0.5106852295002835</v>
      </c>
      <c r="F554" s="119">
        <v>1</v>
      </c>
      <c r="G554" s="118">
        <v>0.20872213332245892</v>
      </c>
      <c r="H554" s="116">
        <v>13.599999999999996</v>
      </c>
      <c r="I554" s="114">
        <v>0</v>
      </c>
      <c r="J554" s="119">
        <v>1</v>
      </c>
      <c r="K554" s="114" t="s">
        <v>34</v>
      </c>
      <c r="L554" s="124">
        <v>272852.74687299581</v>
      </c>
      <c r="M554" s="121">
        <v>274491.63366844581</v>
      </c>
      <c r="N554" s="121">
        <f t="shared" si="32"/>
        <v>1638.886795450002</v>
      </c>
      <c r="O554" s="125">
        <f t="shared" si="33"/>
        <v>6.0064881670876162E-3</v>
      </c>
      <c r="Q554" s="124">
        <v>653697.22020632913</v>
      </c>
      <c r="R554" s="121">
        <v>655336.10700177914</v>
      </c>
      <c r="S554" s="121">
        <f t="shared" si="34"/>
        <v>1638.886795450002</v>
      </c>
      <c r="T554" s="125">
        <f t="shared" si="35"/>
        <v>2.5071038162480077E-3</v>
      </c>
    </row>
    <row r="555" spans="1:20" s="114" customFormat="1" ht="13" x14ac:dyDescent="0.3">
      <c r="A555" s="114">
        <v>549</v>
      </c>
      <c r="B555" s="123" t="s">
        <v>43</v>
      </c>
      <c r="C555" s="116">
        <v>17.443092666666665</v>
      </c>
      <c r="D555" s="117">
        <v>5613.0701422499997</v>
      </c>
      <c r="E555" s="118">
        <v>0.41954454399744906</v>
      </c>
      <c r="F555" s="119">
        <v>1</v>
      </c>
      <c r="G555" s="118">
        <v>0.4910710700530132</v>
      </c>
      <c r="H555" s="116">
        <v>18</v>
      </c>
      <c r="I555" s="114">
        <v>0</v>
      </c>
      <c r="J555" s="119">
        <v>1</v>
      </c>
      <c r="K555" s="114" t="s">
        <v>34</v>
      </c>
      <c r="L555" s="124">
        <v>246672.19140512412</v>
      </c>
      <c r="M555" s="121">
        <v>245235.81530638077</v>
      </c>
      <c r="N555" s="121">
        <f t="shared" si="32"/>
        <v>-1436.3760987433488</v>
      </c>
      <c r="O555" s="125">
        <f t="shared" si="33"/>
        <v>-5.8230159247432342E-3</v>
      </c>
      <c r="Q555" s="124">
        <v>560422.84640512406</v>
      </c>
      <c r="R555" s="121">
        <v>558986.47030638077</v>
      </c>
      <c r="S555" s="121">
        <f t="shared" si="34"/>
        <v>-1436.3760987432906</v>
      </c>
      <c r="T555" s="125">
        <f t="shared" si="35"/>
        <v>-2.5630220251673121E-3</v>
      </c>
    </row>
    <row r="556" spans="1:20" s="114" customFormat="1" ht="13" x14ac:dyDescent="0.3">
      <c r="A556" s="114">
        <v>550</v>
      </c>
      <c r="B556" s="123" t="s">
        <v>43</v>
      </c>
      <c r="C556" s="116">
        <v>21.69</v>
      </c>
      <c r="D556" s="117">
        <v>2887.1305633333336</v>
      </c>
      <c r="E556" s="118">
        <v>0.27948477320164816</v>
      </c>
      <c r="F556" s="119">
        <v>1</v>
      </c>
      <c r="G556" s="118">
        <v>0.62255143494360943</v>
      </c>
      <c r="H556" s="116">
        <v>24.099999999999998</v>
      </c>
      <c r="I556" s="114">
        <v>0</v>
      </c>
      <c r="J556" s="119">
        <v>1</v>
      </c>
      <c r="K556" s="114" t="s">
        <v>34</v>
      </c>
      <c r="L556" s="124">
        <v>202119.51151176667</v>
      </c>
      <c r="M556" s="121">
        <v>195064.06696630004</v>
      </c>
      <c r="N556" s="121">
        <f t="shared" si="32"/>
        <v>-7055.4445454666275</v>
      </c>
      <c r="O556" s="125">
        <f t="shared" si="33"/>
        <v>-3.4907290704865396E-2</v>
      </c>
      <c r="Q556" s="124">
        <v>365347.2681784333</v>
      </c>
      <c r="R556" s="121">
        <v>358291.82363296673</v>
      </c>
      <c r="S556" s="121">
        <f t="shared" si="34"/>
        <v>-7055.4445454665693</v>
      </c>
      <c r="T556" s="125">
        <f t="shared" si="35"/>
        <v>-1.9311611608987686E-2</v>
      </c>
    </row>
    <row r="557" spans="1:20" s="114" customFormat="1" ht="13" x14ac:dyDescent="0.3">
      <c r="A557" s="114">
        <v>551</v>
      </c>
      <c r="B557" s="123" t="s">
        <v>43</v>
      </c>
      <c r="C557" s="116">
        <v>22.319370666666671</v>
      </c>
      <c r="D557" s="117">
        <v>8202.7059109999991</v>
      </c>
      <c r="E557" s="118">
        <v>0.47460005489658375</v>
      </c>
      <c r="F557" s="119">
        <v>1</v>
      </c>
      <c r="G557" s="118">
        <v>8.664286947247557E-2</v>
      </c>
      <c r="H557" s="116">
        <v>23</v>
      </c>
      <c r="I557" s="114">
        <v>0</v>
      </c>
      <c r="J557" s="119">
        <v>1</v>
      </c>
      <c r="K557" s="114" t="s">
        <v>34</v>
      </c>
      <c r="L557" s="124">
        <v>358029.71828177007</v>
      </c>
      <c r="M557" s="121">
        <v>345772.01507327665</v>
      </c>
      <c r="N557" s="121">
        <f t="shared" si="32"/>
        <v>-12257.703208493418</v>
      </c>
      <c r="O557" s="125">
        <f t="shared" si="33"/>
        <v>-3.4236552393805984E-2</v>
      </c>
      <c r="Q557" s="124">
        <v>856927.1374484367</v>
      </c>
      <c r="R557" s="121">
        <v>844669.43423994328</v>
      </c>
      <c r="S557" s="121">
        <f t="shared" si="34"/>
        <v>-12257.703208493418</v>
      </c>
      <c r="T557" s="125">
        <f t="shared" si="35"/>
        <v>-1.4304253737361647E-2</v>
      </c>
    </row>
    <row r="558" spans="1:20" s="114" customFormat="1" ht="13" x14ac:dyDescent="0.3">
      <c r="A558" s="114">
        <v>552</v>
      </c>
      <c r="B558" s="123" t="s">
        <v>43</v>
      </c>
      <c r="C558" s="116">
        <v>104.23274333333332</v>
      </c>
      <c r="D558" s="117">
        <v>50558.161598333325</v>
      </c>
      <c r="E558" s="118">
        <v>0.63775933514478356</v>
      </c>
      <c r="F558" s="119">
        <v>1</v>
      </c>
      <c r="G558" s="118">
        <v>0.21308753581693363</v>
      </c>
      <c r="H558" s="116">
        <v>115</v>
      </c>
      <c r="I558" s="114">
        <v>0</v>
      </c>
      <c r="J558" s="119">
        <v>1</v>
      </c>
      <c r="K558" s="114" t="s">
        <v>34</v>
      </c>
      <c r="L558" s="124">
        <v>1423885.4311318833</v>
      </c>
      <c r="M558" s="121">
        <v>1511492.3743951498</v>
      </c>
      <c r="N558" s="121">
        <f t="shared" si="32"/>
        <v>87606.943263266468</v>
      </c>
      <c r="O558" s="125">
        <f t="shared" si="33"/>
        <v>6.1526679989713388E-2</v>
      </c>
      <c r="Q558" s="124">
        <v>4282923.3044652166</v>
      </c>
      <c r="R558" s="121">
        <v>4370530.2477284838</v>
      </c>
      <c r="S558" s="121">
        <f t="shared" si="34"/>
        <v>87606.943263267167</v>
      </c>
      <c r="T558" s="125">
        <f t="shared" si="35"/>
        <v>2.0454940944642046E-2</v>
      </c>
    </row>
    <row r="559" spans="1:20" s="114" customFormat="1" ht="13" x14ac:dyDescent="0.3">
      <c r="A559" s="114">
        <v>553</v>
      </c>
      <c r="B559" s="123" t="s">
        <v>43</v>
      </c>
      <c r="C559" s="116">
        <v>8.2211749999999988</v>
      </c>
      <c r="D559" s="117">
        <v>4098.6020365833328</v>
      </c>
      <c r="E559" s="118">
        <v>0.70322327021013409</v>
      </c>
      <c r="F559" s="119">
        <v>1</v>
      </c>
      <c r="G559" s="118">
        <v>0.16577954132668926</v>
      </c>
      <c r="H559" s="116">
        <v>7.200000000000002</v>
      </c>
      <c r="I559" s="114">
        <v>0</v>
      </c>
      <c r="J559" s="119">
        <v>1</v>
      </c>
      <c r="K559" s="114" t="s">
        <v>34</v>
      </c>
      <c r="L559" s="124">
        <v>155443.50560072751</v>
      </c>
      <c r="M559" s="121">
        <v>159875.63711449085</v>
      </c>
      <c r="N559" s="121">
        <f t="shared" si="32"/>
        <v>4432.1315137633355</v>
      </c>
      <c r="O559" s="125">
        <f t="shared" si="33"/>
        <v>2.8512812398529645E-2</v>
      </c>
      <c r="Q559" s="124">
        <v>380354.88476739416</v>
      </c>
      <c r="R559" s="121">
        <v>384787.0162811575</v>
      </c>
      <c r="S559" s="121">
        <f t="shared" si="34"/>
        <v>4432.1315137633355</v>
      </c>
      <c r="T559" s="125">
        <f t="shared" si="35"/>
        <v>1.1652621515492836E-2</v>
      </c>
    </row>
    <row r="560" spans="1:20" s="114" customFormat="1" ht="13" x14ac:dyDescent="0.3">
      <c r="A560" s="114">
        <v>554</v>
      </c>
      <c r="B560" s="123" t="s">
        <v>43</v>
      </c>
      <c r="C560" s="116">
        <v>39.329999999999991</v>
      </c>
      <c r="D560" s="117">
        <v>10292.505689</v>
      </c>
      <c r="E560" s="118">
        <v>0.56741361987046879</v>
      </c>
      <c r="F560" s="119">
        <v>1</v>
      </c>
      <c r="G560" s="118">
        <v>0.14312013462507323</v>
      </c>
      <c r="H560" s="116">
        <v>43.699999999999996</v>
      </c>
      <c r="I560" s="114">
        <v>0</v>
      </c>
      <c r="J560" s="119">
        <v>1</v>
      </c>
      <c r="K560" s="114" t="s">
        <v>34</v>
      </c>
      <c r="L560" s="124">
        <v>468397.15082456334</v>
      </c>
      <c r="M560" s="121">
        <v>454119.6913397233</v>
      </c>
      <c r="N560" s="121">
        <f t="shared" si="32"/>
        <v>-14277.459484840045</v>
      </c>
      <c r="O560" s="125">
        <f t="shared" si="33"/>
        <v>-3.0481525047080446E-2</v>
      </c>
      <c r="Q560" s="124">
        <v>1047011.3583245634</v>
      </c>
      <c r="R560" s="121">
        <v>1032733.8988397233</v>
      </c>
      <c r="S560" s="121">
        <f t="shared" si="34"/>
        <v>-14277.459484840045</v>
      </c>
      <c r="T560" s="125">
        <f t="shared" si="35"/>
        <v>-1.3636394076647802E-2</v>
      </c>
    </row>
    <row r="561" spans="1:20" s="114" customFormat="1" ht="13" x14ac:dyDescent="0.3">
      <c r="A561" s="114">
        <v>555</v>
      </c>
      <c r="B561" s="123" t="s">
        <v>41</v>
      </c>
      <c r="C561" s="116">
        <v>27.646049999999992</v>
      </c>
      <c r="D561" s="117">
        <v>12207.477833333332</v>
      </c>
      <c r="E561" s="118">
        <v>0.49893700917846856</v>
      </c>
      <c r="F561" s="119">
        <v>1</v>
      </c>
      <c r="G561" s="118">
        <v>0.23072698046369122</v>
      </c>
      <c r="H561" s="116">
        <v>26.350000000000005</v>
      </c>
      <c r="I561" s="114">
        <v>0</v>
      </c>
      <c r="J561" s="119">
        <v>1</v>
      </c>
      <c r="K561" s="114" t="s">
        <v>34</v>
      </c>
      <c r="L561" s="124">
        <v>454483.30484833336</v>
      </c>
      <c r="M561" s="121">
        <v>452225.80291166669</v>
      </c>
      <c r="N561" s="121">
        <f t="shared" si="32"/>
        <v>-2257.5019366666675</v>
      </c>
      <c r="O561" s="125">
        <f t="shared" si="33"/>
        <v>-4.9671834203459326E-3</v>
      </c>
      <c r="Q561" s="124">
        <v>1163220.0215150001</v>
      </c>
      <c r="R561" s="121">
        <v>1160962.5195783335</v>
      </c>
      <c r="S561" s="121">
        <f t="shared" si="34"/>
        <v>-2257.5019366666675</v>
      </c>
      <c r="T561" s="125">
        <f t="shared" si="35"/>
        <v>-1.9407351102214124E-3</v>
      </c>
    </row>
    <row r="562" spans="1:20" s="114" customFormat="1" ht="13" x14ac:dyDescent="0.3">
      <c r="A562" s="114">
        <v>556</v>
      </c>
      <c r="B562" s="123" t="s">
        <v>41</v>
      </c>
      <c r="C562" s="116">
        <v>28.377966666666666</v>
      </c>
      <c r="D562" s="117">
        <v>12160.278883333332</v>
      </c>
      <c r="E562" s="118">
        <v>0.51919051871123689</v>
      </c>
      <c r="F562" s="119">
        <v>1</v>
      </c>
      <c r="G562" s="118">
        <v>5.8058126058903259E-2</v>
      </c>
      <c r="H562" s="116">
        <v>17.5</v>
      </c>
      <c r="I562" s="114">
        <v>0</v>
      </c>
      <c r="J562" s="119">
        <v>1</v>
      </c>
      <c r="K562" s="114" t="s">
        <v>34</v>
      </c>
      <c r="L562" s="124">
        <v>485934.14912183344</v>
      </c>
      <c r="M562" s="121">
        <v>470958.98366383329</v>
      </c>
      <c r="N562" s="121">
        <f t="shared" si="32"/>
        <v>-14975.165458000149</v>
      </c>
      <c r="O562" s="125">
        <f t="shared" si="33"/>
        <v>-3.0817273256186765E-2</v>
      </c>
      <c r="Q562" s="124">
        <v>1188895.3416218334</v>
      </c>
      <c r="R562" s="121">
        <v>1173920.1761638334</v>
      </c>
      <c r="S562" s="121">
        <f t="shared" si="34"/>
        <v>-14975.165458000032</v>
      </c>
      <c r="T562" s="125">
        <f t="shared" si="35"/>
        <v>-1.2595865198337507E-2</v>
      </c>
    </row>
    <row r="563" spans="1:20" s="114" customFormat="1" ht="13" x14ac:dyDescent="0.3">
      <c r="A563" s="114">
        <v>557</v>
      </c>
      <c r="B563" s="123" t="s">
        <v>41</v>
      </c>
      <c r="C563" s="116">
        <v>28.885766666666665</v>
      </c>
      <c r="D563" s="117">
        <v>10240.079158333334</v>
      </c>
      <c r="E563" s="118">
        <v>0.48170056098551667</v>
      </c>
      <c r="F563" s="119">
        <v>1</v>
      </c>
      <c r="G563" s="118">
        <v>9.6731708185264664E-2</v>
      </c>
      <c r="H563" s="116">
        <v>17.300000000000004</v>
      </c>
      <c r="I563" s="114">
        <v>0</v>
      </c>
      <c r="J563" s="119">
        <v>1</v>
      </c>
      <c r="K563" s="114" t="s">
        <v>34</v>
      </c>
      <c r="L563" s="124">
        <v>450696.64179108338</v>
      </c>
      <c r="M563" s="121">
        <v>431274.2390540833</v>
      </c>
      <c r="N563" s="121">
        <f t="shared" si="32"/>
        <v>-19422.402737000084</v>
      </c>
      <c r="O563" s="125">
        <f t="shared" si="33"/>
        <v>-4.3094181176533318E-2</v>
      </c>
      <c r="Q563" s="124">
        <v>1070616.8851244166</v>
      </c>
      <c r="R563" s="121">
        <v>1051194.4823874165</v>
      </c>
      <c r="S563" s="121">
        <f t="shared" si="34"/>
        <v>-19422.402737000026</v>
      </c>
      <c r="T563" s="125">
        <f t="shared" si="35"/>
        <v>-1.814131927757047E-2</v>
      </c>
    </row>
    <row r="564" spans="1:20" s="114" customFormat="1" ht="13" x14ac:dyDescent="0.3">
      <c r="A564" s="114">
        <v>558</v>
      </c>
      <c r="B564" s="123" t="s">
        <v>41</v>
      </c>
      <c r="C564" s="116">
        <v>26.093933333333336</v>
      </c>
      <c r="D564" s="117">
        <v>10551.30565</v>
      </c>
      <c r="E564" s="118">
        <v>0.50209271329494998</v>
      </c>
      <c r="F564" s="119">
        <v>1</v>
      </c>
      <c r="G564" s="118">
        <v>9.2042490389895759E-2</v>
      </c>
      <c r="H564" s="116">
        <v>28</v>
      </c>
      <c r="I564" s="114">
        <v>0</v>
      </c>
      <c r="J564" s="119">
        <v>1</v>
      </c>
      <c r="K564" s="114" t="s">
        <v>34</v>
      </c>
      <c r="L564" s="124">
        <v>447153.76949550002</v>
      </c>
      <c r="M564" s="121">
        <v>428435.63111483329</v>
      </c>
      <c r="N564" s="121">
        <f t="shared" si="32"/>
        <v>-18718.138380666729</v>
      </c>
      <c r="O564" s="125">
        <f t="shared" si="33"/>
        <v>-4.1860629737697205E-2</v>
      </c>
      <c r="Q564" s="124">
        <v>1073773.0911621668</v>
      </c>
      <c r="R564" s="121">
        <v>1055054.9527815001</v>
      </c>
      <c r="S564" s="121">
        <f t="shared" si="34"/>
        <v>-18718.138380666729</v>
      </c>
      <c r="T564" s="125">
        <f t="shared" si="35"/>
        <v>-1.7432117208681121E-2</v>
      </c>
    </row>
    <row r="565" spans="1:20" s="114" customFormat="1" ht="13" x14ac:dyDescent="0.3">
      <c r="A565" s="114">
        <v>559</v>
      </c>
      <c r="B565" s="123" t="s">
        <v>41</v>
      </c>
      <c r="C565" s="116">
        <v>47.850099999999998</v>
      </c>
      <c r="D565" s="117">
        <v>19329.278200000004</v>
      </c>
      <c r="E565" s="118">
        <v>0.57043524683681412</v>
      </c>
      <c r="F565" s="119">
        <v>1</v>
      </c>
      <c r="G565" s="118">
        <v>5.5452632928254086E-2</v>
      </c>
      <c r="H565" s="116">
        <v>43.5</v>
      </c>
      <c r="I565" s="114">
        <v>0</v>
      </c>
      <c r="J565" s="119">
        <v>1</v>
      </c>
      <c r="K565" s="114" t="s">
        <v>34</v>
      </c>
      <c r="L565" s="124">
        <v>754422.29740733339</v>
      </c>
      <c r="M565" s="121">
        <v>730502.6137153334</v>
      </c>
      <c r="N565" s="121">
        <f t="shared" si="32"/>
        <v>-23919.683691999991</v>
      </c>
      <c r="O565" s="125">
        <f t="shared" si="33"/>
        <v>-3.1705960672428396E-2</v>
      </c>
      <c r="Q565" s="124">
        <v>1911352.2474073335</v>
      </c>
      <c r="R565" s="121">
        <v>1887432.5637153334</v>
      </c>
      <c r="S565" s="121">
        <f t="shared" si="34"/>
        <v>-23919.683692000108</v>
      </c>
      <c r="T565" s="125">
        <f t="shared" si="35"/>
        <v>-1.2514534526247647E-2</v>
      </c>
    </row>
    <row r="566" spans="1:20" s="114" customFormat="1" ht="13" x14ac:dyDescent="0.3">
      <c r="A566" s="114">
        <v>560</v>
      </c>
      <c r="B566" s="123" t="s">
        <v>41</v>
      </c>
      <c r="C566" s="116">
        <v>14.310666666666668</v>
      </c>
      <c r="D566" s="117">
        <v>5396.8253666666669</v>
      </c>
      <c r="E566" s="118">
        <v>0.47961071862590915</v>
      </c>
      <c r="F566" s="119">
        <v>1</v>
      </c>
      <c r="G566" s="118">
        <v>7.9623973527555125E-2</v>
      </c>
      <c r="H566" s="116">
        <v>15</v>
      </c>
      <c r="I566" s="114">
        <v>0</v>
      </c>
      <c r="J566" s="119">
        <v>1</v>
      </c>
      <c r="K566" s="114" t="s">
        <v>34</v>
      </c>
      <c r="L566" s="124">
        <v>251331.91500899999</v>
      </c>
      <c r="M566" s="121">
        <v>241082.33417033326</v>
      </c>
      <c r="N566" s="121">
        <f t="shared" si="32"/>
        <v>-10249.580838666734</v>
      </c>
      <c r="O566" s="125">
        <f t="shared" si="33"/>
        <v>-4.0781055753702049E-2</v>
      </c>
      <c r="Q566" s="124">
        <v>568146.29834233341</v>
      </c>
      <c r="R566" s="121">
        <v>557896.71750366664</v>
      </c>
      <c r="S566" s="121">
        <f t="shared" si="34"/>
        <v>-10249.580838666763</v>
      </c>
      <c r="T566" s="125">
        <f t="shared" si="35"/>
        <v>-1.8040390069550247E-2</v>
      </c>
    </row>
    <row r="567" spans="1:20" s="114" customFormat="1" ht="13" x14ac:dyDescent="0.3">
      <c r="A567" s="114">
        <v>561</v>
      </c>
      <c r="B567" s="123" t="s">
        <v>42</v>
      </c>
      <c r="C567" s="116">
        <v>34.720491766666662</v>
      </c>
      <c r="D567" s="117">
        <v>15255.968508333333</v>
      </c>
      <c r="E567" s="118">
        <v>0.55723885948789165</v>
      </c>
      <c r="F567" s="119">
        <v>1</v>
      </c>
      <c r="G567" s="118">
        <v>9.3087740700407706E-2</v>
      </c>
      <c r="H567" s="116">
        <v>21.06</v>
      </c>
      <c r="I567" s="114">
        <v>0</v>
      </c>
      <c r="J567" s="119">
        <v>1</v>
      </c>
      <c r="K567" s="114" t="s">
        <v>34</v>
      </c>
      <c r="L567" s="124">
        <v>606236.87304215005</v>
      </c>
      <c r="M567" s="121">
        <v>584381.13233004988</v>
      </c>
      <c r="N567" s="121">
        <f t="shared" si="32"/>
        <v>-21855.740712100174</v>
      </c>
      <c r="O567" s="125">
        <f t="shared" si="33"/>
        <v>-3.6051486941772681E-2</v>
      </c>
      <c r="Q567" s="124">
        <v>1523023.2338754835</v>
      </c>
      <c r="R567" s="121">
        <v>1501167.4931633833</v>
      </c>
      <c r="S567" s="121">
        <f t="shared" si="34"/>
        <v>-21855.740712100174</v>
      </c>
      <c r="T567" s="125">
        <f t="shared" si="35"/>
        <v>-1.4350234603109814E-2</v>
      </c>
    </row>
    <row r="568" spans="1:20" s="114" customFormat="1" ht="13" x14ac:dyDescent="0.3">
      <c r="A568" s="114">
        <v>562</v>
      </c>
      <c r="B568" s="123" t="s">
        <v>42</v>
      </c>
      <c r="C568" s="116">
        <v>39.600000000000009</v>
      </c>
      <c r="D568" s="117">
        <v>16939.136913333336</v>
      </c>
      <c r="E568" s="118">
        <v>0.49156355929388351</v>
      </c>
      <c r="F568" s="119">
        <v>0.80630000000000013</v>
      </c>
      <c r="G568" s="118">
        <v>0.14995569246778118</v>
      </c>
      <c r="H568" s="116">
        <v>44</v>
      </c>
      <c r="I568" s="114">
        <v>0</v>
      </c>
      <c r="J568" s="119">
        <v>2</v>
      </c>
      <c r="K568" s="114" t="s">
        <v>34</v>
      </c>
      <c r="L568" s="124">
        <v>626309.74847270001</v>
      </c>
      <c r="M568" s="121">
        <v>614704.40782123338</v>
      </c>
      <c r="N568" s="121">
        <f t="shared" si="32"/>
        <v>-11605.340651466628</v>
      </c>
      <c r="O568" s="125">
        <f t="shared" si="33"/>
        <v>-1.8529714218510983E-2</v>
      </c>
      <c r="Q568" s="124">
        <v>1622253.7368060334</v>
      </c>
      <c r="R568" s="121">
        <v>1610648.3961545667</v>
      </c>
      <c r="S568" s="121">
        <f t="shared" si="34"/>
        <v>-11605.340651466744</v>
      </c>
      <c r="T568" s="125">
        <f t="shared" si="35"/>
        <v>-7.1538381377477134E-3</v>
      </c>
    </row>
    <row r="569" spans="1:20" s="114" customFormat="1" ht="13" x14ac:dyDescent="0.3">
      <c r="A569" s="114">
        <v>563</v>
      </c>
      <c r="B569" s="123" t="s">
        <v>42</v>
      </c>
      <c r="C569" s="116">
        <v>50.662391666666679</v>
      </c>
      <c r="D569" s="117">
        <v>23704.346210833333</v>
      </c>
      <c r="E569" s="118">
        <v>0.63707114021553446</v>
      </c>
      <c r="F569" s="119">
        <v>1</v>
      </c>
      <c r="G569" s="118">
        <v>4.1090962015727595E-2</v>
      </c>
      <c r="H569" s="116">
        <v>56</v>
      </c>
      <c r="I569" s="114">
        <v>0</v>
      </c>
      <c r="J569" s="119">
        <v>1</v>
      </c>
      <c r="K569" s="114" t="s">
        <v>34</v>
      </c>
      <c r="L569" s="124">
        <v>864044.08257382503</v>
      </c>
      <c r="M569" s="121">
        <v>846272.35598492494</v>
      </c>
      <c r="N569" s="121">
        <f t="shared" si="32"/>
        <v>-17771.726588900085</v>
      </c>
      <c r="O569" s="125">
        <f t="shared" si="33"/>
        <v>-2.0568078582242529E-2</v>
      </c>
      <c r="Q569" s="124">
        <v>2297473.9884071583</v>
      </c>
      <c r="R569" s="121">
        <v>2279702.2618182586</v>
      </c>
      <c r="S569" s="121">
        <f t="shared" si="34"/>
        <v>-17771.726588899735</v>
      </c>
      <c r="T569" s="125">
        <f t="shared" si="35"/>
        <v>-7.735333099993396E-3</v>
      </c>
    </row>
    <row r="570" spans="1:20" s="114" customFormat="1" ht="13" x14ac:dyDescent="0.3">
      <c r="A570" s="114">
        <v>564</v>
      </c>
      <c r="B570" s="123" t="s">
        <v>42</v>
      </c>
      <c r="C570" s="116">
        <v>13.023438966666665</v>
      </c>
      <c r="D570" s="117">
        <v>6244.0302397499991</v>
      </c>
      <c r="E570" s="118">
        <v>0.35890623734263843</v>
      </c>
      <c r="F570" s="119">
        <v>1</v>
      </c>
      <c r="G570" s="118">
        <v>0.23104302857805947</v>
      </c>
      <c r="H570" s="116">
        <v>5</v>
      </c>
      <c r="I570" s="114">
        <v>0</v>
      </c>
      <c r="J570" s="119">
        <v>1</v>
      </c>
      <c r="K570" s="114" t="s">
        <v>34</v>
      </c>
      <c r="L570" s="124">
        <v>250080.83640431581</v>
      </c>
      <c r="M570" s="121">
        <v>246901.09910017252</v>
      </c>
      <c r="N570" s="121">
        <f t="shared" si="32"/>
        <v>-3179.7373041432875</v>
      </c>
      <c r="O570" s="125">
        <f t="shared" si="33"/>
        <v>-1.2714837929454449E-2</v>
      </c>
      <c r="Q570" s="124">
        <v>609388.9830709825</v>
      </c>
      <c r="R570" s="121">
        <v>606209.24576683925</v>
      </c>
      <c r="S570" s="121">
        <f t="shared" si="34"/>
        <v>-3179.7373041432584</v>
      </c>
      <c r="T570" s="125">
        <f t="shared" si="35"/>
        <v>-5.2179107146295058E-3</v>
      </c>
    </row>
  </sheetData>
  <mergeCells count="9">
    <mergeCell ref="S4:T4"/>
    <mergeCell ref="S5:T5"/>
    <mergeCell ref="Q2:T2"/>
    <mergeCell ref="A1:T1"/>
    <mergeCell ref="A3:O3"/>
    <mergeCell ref="L4:M5"/>
    <mergeCell ref="N4:O4"/>
    <mergeCell ref="N5:O5"/>
    <mergeCell ref="Q4:R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B15D8-CA5D-4811-8687-0501CF5A24E1}">
  <dimension ref="A1:Y569"/>
  <sheetViews>
    <sheetView workbookViewId="0">
      <selection sqref="A1:Y1"/>
    </sheetView>
  </sheetViews>
  <sheetFormatPr defaultRowHeight="14.5" x14ac:dyDescent="0.35"/>
  <cols>
    <col min="1" max="1" width="3.81640625" bestFit="1" customWidth="1"/>
    <col min="2" max="2" width="13.1796875" bestFit="1" customWidth="1"/>
    <col min="3" max="3" width="10" bestFit="1" customWidth="1"/>
    <col min="4" max="6" width="8.54296875" bestFit="1" customWidth="1"/>
    <col min="7" max="7" width="8.81640625" bestFit="1" customWidth="1"/>
    <col min="8" max="8" width="6.54296875" bestFit="1" customWidth="1"/>
    <col min="9" max="9" width="7.54296875" bestFit="1" customWidth="1"/>
    <col min="10" max="10" width="9.1796875" bestFit="1" customWidth="1"/>
    <col min="11" max="14" width="10" bestFit="1" customWidth="1"/>
    <col min="15" max="18" width="8.54296875" bestFit="1" customWidth="1"/>
    <col min="19" max="19" width="5.1796875" bestFit="1" customWidth="1"/>
    <col min="20" max="20" width="6.54296875" bestFit="1" customWidth="1"/>
    <col min="21" max="21" width="7.54296875" bestFit="1" customWidth="1"/>
    <col min="22" max="22" width="9.1796875" bestFit="1" customWidth="1"/>
    <col min="23" max="25" width="10" bestFit="1" customWidth="1"/>
  </cols>
  <sheetData>
    <row r="1" spans="1:25" x14ac:dyDescent="0.35">
      <c r="A1" s="208" t="s">
        <v>199</v>
      </c>
      <c r="B1" s="208"/>
      <c r="C1" s="208"/>
      <c r="D1" s="208"/>
      <c r="E1" s="208"/>
      <c r="F1" s="208"/>
      <c r="G1" s="208"/>
      <c r="H1" s="208"/>
      <c r="I1" s="208"/>
      <c r="J1" s="208"/>
      <c r="K1" s="208"/>
      <c r="L1" s="208"/>
      <c r="M1" s="208"/>
      <c r="N1" s="208"/>
      <c r="O1" s="208"/>
      <c r="P1" s="208"/>
      <c r="Q1" s="208"/>
      <c r="R1" s="208"/>
      <c r="S1" s="208"/>
      <c r="T1" s="208"/>
      <c r="U1" s="208"/>
      <c r="V1" s="208"/>
      <c r="W1" s="208"/>
      <c r="X1" s="208"/>
      <c r="Y1" s="208"/>
    </row>
    <row r="2" spans="1:25" x14ac:dyDescent="0.35">
      <c r="A2" s="215" t="s">
        <v>178</v>
      </c>
      <c r="B2" s="215"/>
      <c r="C2" s="215"/>
      <c r="D2" s="215"/>
      <c r="E2" s="215"/>
      <c r="F2" s="215"/>
      <c r="G2" s="215"/>
      <c r="H2" s="215"/>
      <c r="I2" s="215"/>
      <c r="J2" s="215"/>
      <c r="K2" s="215"/>
      <c r="L2" s="215"/>
      <c r="M2" s="215"/>
      <c r="N2" s="215"/>
      <c r="O2" s="215"/>
      <c r="P2" s="215"/>
      <c r="Q2" s="215"/>
      <c r="R2" s="215"/>
      <c r="S2" s="215"/>
      <c r="T2" s="215"/>
      <c r="U2" s="215"/>
      <c r="V2" s="215"/>
      <c r="W2" s="215"/>
      <c r="X2" s="215"/>
      <c r="Y2" s="215"/>
    </row>
    <row r="3" spans="1:25" x14ac:dyDescent="0.35">
      <c r="A3" s="216"/>
      <c r="B3" s="216"/>
      <c r="C3" s="216"/>
      <c r="D3" s="216"/>
      <c r="E3" s="216"/>
      <c r="F3" s="216"/>
      <c r="G3" s="216"/>
      <c r="H3" s="216"/>
      <c r="I3" s="216"/>
      <c r="J3" s="216"/>
      <c r="K3" s="216"/>
      <c r="L3" s="216"/>
      <c r="M3" s="216"/>
      <c r="N3" s="216"/>
      <c r="O3" s="216"/>
      <c r="P3" s="216"/>
      <c r="Q3" s="216"/>
      <c r="R3" s="216"/>
      <c r="S3" s="216"/>
      <c r="T3" s="216"/>
      <c r="U3" s="216"/>
      <c r="V3" s="216"/>
      <c r="W3" s="45"/>
      <c r="X3" s="45"/>
      <c r="Y3" s="45"/>
    </row>
    <row r="4" spans="1:25" x14ac:dyDescent="0.35">
      <c r="A4" s="32" t="s">
        <v>82</v>
      </c>
      <c r="B4" s="32" t="s">
        <v>83</v>
      </c>
      <c r="C4" s="221" t="s">
        <v>180</v>
      </c>
      <c r="D4" s="222"/>
      <c r="E4" s="222"/>
      <c r="F4" s="222"/>
      <c r="G4" s="222"/>
      <c r="H4" s="222"/>
      <c r="I4" s="222"/>
      <c r="J4" s="222"/>
      <c r="K4" s="222"/>
      <c r="L4" s="222"/>
      <c r="M4" s="223"/>
      <c r="N4" s="224" t="s">
        <v>185</v>
      </c>
      <c r="O4" s="224"/>
      <c r="P4" s="224"/>
      <c r="Q4" s="224"/>
      <c r="R4" s="224"/>
      <c r="S4" s="224"/>
      <c r="T4" s="224"/>
      <c r="U4" s="224"/>
      <c r="V4" s="224"/>
      <c r="W4" s="224"/>
      <c r="X4" s="224"/>
      <c r="Y4" s="46"/>
    </row>
    <row r="5" spans="1:25" ht="24.75" customHeight="1" x14ac:dyDescent="0.35">
      <c r="A5" s="38" t="s">
        <v>91</v>
      </c>
      <c r="B5" s="47" t="s">
        <v>92</v>
      </c>
      <c r="C5" s="48" t="s">
        <v>100</v>
      </c>
      <c r="D5" s="49" t="s">
        <v>101</v>
      </c>
      <c r="E5" s="49" t="s">
        <v>82</v>
      </c>
      <c r="F5" s="49" t="s">
        <v>102</v>
      </c>
      <c r="G5" s="52" t="s">
        <v>103</v>
      </c>
      <c r="H5" s="49" t="s">
        <v>104</v>
      </c>
      <c r="I5" s="49" t="s">
        <v>105</v>
      </c>
      <c r="J5" s="49" t="s">
        <v>106</v>
      </c>
      <c r="K5" s="147" t="s">
        <v>179</v>
      </c>
      <c r="L5" s="113" t="s">
        <v>107</v>
      </c>
      <c r="M5" s="50" t="s">
        <v>181</v>
      </c>
      <c r="N5" s="154" t="s">
        <v>109</v>
      </c>
      <c r="O5" s="113" t="s">
        <v>100</v>
      </c>
      <c r="P5" s="113" t="s">
        <v>101</v>
      </c>
      <c r="Q5" s="51" t="s">
        <v>82</v>
      </c>
      <c r="R5" s="51" t="s">
        <v>102</v>
      </c>
      <c r="S5" s="52" t="s">
        <v>103</v>
      </c>
      <c r="T5" s="51" t="s">
        <v>104</v>
      </c>
      <c r="U5" s="51" t="s">
        <v>105</v>
      </c>
      <c r="V5" s="51" t="s">
        <v>106</v>
      </c>
      <c r="W5" s="147" t="s">
        <v>179</v>
      </c>
      <c r="X5" s="113" t="s">
        <v>107</v>
      </c>
      <c r="Y5" s="53" t="s">
        <v>181</v>
      </c>
    </row>
    <row r="6" spans="1:25" s="114" customFormat="1" ht="13" x14ac:dyDescent="0.3">
      <c r="A6" s="114">
        <v>1</v>
      </c>
      <c r="B6" s="114" t="s">
        <v>38</v>
      </c>
      <c r="C6" s="129">
        <v>444779.52267207135</v>
      </c>
      <c r="D6" s="117">
        <v>157924.95624246201</v>
      </c>
      <c r="E6" s="117">
        <v>120954.27112000003</v>
      </c>
      <c r="F6" s="117">
        <v>82173.757499999992</v>
      </c>
      <c r="G6" s="117">
        <v>112.24583333333334</v>
      </c>
      <c r="H6" s="117">
        <v>1350.6843672</v>
      </c>
      <c r="I6" s="117">
        <v>1335.58168</v>
      </c>
      <c r="J6" s="117">
        <v>0</v>
      </c>
      <c r="K6" s="117">
        <v>808631.01941506669</v>
      </c>
      <c r="L6" s="117">
        <v>1345794.4483333335</v>
      </c>
      <c r="M6" s="117">
        <f>SUM(K6:L6)</f>
        <v>2154425.4677484003</v>
      </c>
      <c r="N6" s="129">
        <v>235244.19395399999</v>
      </c>
      <c r="O6" s="117">
        <v>246877.57613333329</v>
      </c>
      <c r="P6" s="117">
        <v>108769.68715999999</v>
      </c>
      <c r="Q6" s="117">
        <v>120954.27112000003</v>
      </c>
      <c r="R6" s="117">
        <v>82173.757499999992</v>
      </c>
      <c r="S6" s="117">
        <v>112.24583333333334</v>
      </c>
      <c r="T6" s="117">
        <v>1350.6843672</v>
      </c>
      <c r="U6" s="117">
        <v>1335.58168</v>
      </c>
      <c r="V6" s="117">
        <v>0</v>
      </c>
      <c r="W6" s="117">
        <v>796817.99774786655</v>
      </c>
      <c r="X6" s="117">
        <v>1345794.4483333335</v>
      </c>
      <c r="Y6" s="130">
        <f>SUM(W6:X6)</f>
        <v>2142612.4460812001</v>
      </c>
    </row>
    <row r="7" spans="1:25" s="114" customFormat="1" ht="13" x14ac:dyDescent="0.3">
      <c r="A7" s="114">
        <v>2</v>
      </c>
      <c r="B7" s="114" t="s">
        <v>38</v>
      </c>
      <c r="C7" s="131">
        <v>167558.49617012017</v>
      </c>
      <c r="D7" s="117">
        <v>68190.286123813145</v>
      </c>
      <c r="E7" s="117">
        <v>77666.144800000009</v>
      </c>
      <c r="F7" s="117">
        <v>35779.390833333338</v>
      </c>
      <c r="G7" s="117">
        <v>52.107499999999987</v>
      </c>
      <c r="H7" s="117">
        <v>661.47624359999998</v>
      </c>
      <c r="I7" s="117">
        <v>542.16024000000004</v>
      </c>
      <c r="J7" s="117">
        <v>0</v>
      </c>
      <c r="K7" s="117">
        <v>350450.0619108667</v>
      </c>
      <c r="L7" s="117">
        <v>607487.75666666671</v>
      </c>
      <c r="M7" s="117">
        <f t="shared" ref="M7:M70" si="0">SUM(K7:L7)</f>
        <v>957937.81857753335</v>
      </c>
      <c r="N7" s="131">
        <v>115207.112427</v>
      </c>
      <c r="O7" s="117">
        <v>91217.856666666674</v>
      </c>
      <c r="P7" s="117">
        <v>46130.231933333336</v>
      </c>
      <c r="Q7" s="117">
        <v>77666.144800000009</v>
      </c>
      <c r="R7" s="117">
        <v>35779.390833333338</v>
      </c>
      <c r="S7" s="117">
        <v>52.107499999999987</v>
      </c>
      <c r="T7" s="117">
        <v>661.47624359999998</v>
      </c>
      <c r="U7" s="117">
        <v>542.16024000000004</v>
      </c>
      <c r="V7" s="117">
        <v>0</v>
      </c>
      <c r="W7" s="117">
        <v>367256.48064393335</v>
      </c>
      <c r="X7" s="117">
        <v>607487.75666666671</v>
      </c>
      <c r="Y7" s="132">
        <f t="shared" ref="Y7:Y70" si="1">SUM(W7:X7)</f>
        <v>974744.2373106</v>
      </c>
    </row>
    <row r="8" spans="1:25" s="114" customFormat="1" ht="13" x14ac:dyDescent="0.3">
      <c r="A8" s="114">
        <v>3</v>
      </c>
      <c r="B8" s="114" t="s">
        <v>38</v>
      </c>
      <c r="C8" s="131">
        <v>528220.5442968657</v>
      </c>
      <c r="D8" s="117">
        <v>176989.60461386759</v>
      </c>
      <c r="E8" s="117">
        <v>126950.06083000002</v>
      </c>
      <c r="F8" s="117">
        <v>96022.698333333319</v>
      </c>
      <c r="G8" s="117">
        <v>131.31583333333333</v>
      </c>
      <c r="H8" s="117">
        <v>1568.2153644</v>
      </c>
      <c r="I8" s="117">
        <v>1550.2876800000001</v>
      </c>
      <c r="J8" s="117">
        <v>0</v>
      </c>
      <c r="K8" s="117">
        <v>931432.72695179982</v>
      </c>
      <c r="L8" s="117">
        <v>1568466.4999999998</v>
      </c>
      <c r="M8" s="117">
        <f t="shared" si="0"/>
        <v>2499899.2269517994</v>
      </c>
      <c r="N8" s="131">
        <v>273130.84263299999</v>
      </c>
      <c r="O8" s="117">
        <v>293611.70398333337</v>
      </c>
      <c r="P8" s="117">
        <v>121318.88606500004</v>
      </c>
      <c r="Q8" s="117">
        <v>126950.06083000002</v>
      </c>
      <c r="R8" s="117">
        <v>96022.698333333319</v>
      </c>
      <c r="S8" s="117">
        <v>131.31583333333333</v>
      </c>
      <c r="T8" s="117">
        <v>1568.2153644</v>
      </c>
      <c r="U8" s="117">
        <v>1550.2876800000001</v>
      </c>
      <c r="V8" s="117">
        <v>0</v>
      </c>
      <c r="W8" s="117">
        <v>914284.01072239992</v>
      </c>
      <c r="X8" s="117">
        <v>1568466.4999999998</v>
      </c>
      <c r="Y8" s="132">
        <f t="shared" si="1"/>
        <v>2482750.5107223997</v>
      </c>
    </row>
    <row r="9" spans="1:25" s="114" customFormat="1" ht="13" x14ac:dyDescent="0.3">
      <c r="A9" s="114">
        <v>4</v>
      </c>
      <c r="B9" s="114" t="s">
        <v>38</v>
      </c>
      <c r="C9" s="131">
        <v>4572.6081078159614</v>
      </c>
      <c r="D9" s="117">
        <v>37194.208473650702</v>
      </c>
      <c r="E9" s="117">
        <v>37454.076899999993</v>
      </c>
      <c r="F9" s="117">
        <v>6363.3041666666677</v>
      </c>
      <c r="G9" s="117">
        <v>3.6650000000000005</v>
      </c>
      <c r="H9" s="117">
        <v>200.32832880000001</v>
      </c>
      <c r="I9" s="117">
        <v>282.40008000000006</v>
      </c>
      <c r="J9" s="117">
        <v>0</v>
      </c>
      <c r="K9" s="117">
        <v>86070.591056933321</v>
      </c>
      <c r="L9" s="117">
        <v>128444.69083333334</v>
      </c>
      <c r="M9" s="117">
        <f t="shared" si="0"/>
        <v>214515.28189026666</v>
      </c>
      <c r="N9" s="131">
        <v>34890.517266000003</v>
      </c>
      <c r="O9" s="117">
        <v>355.96581666666663</v>
      </c>
      <c r="P9" s="117">
        <v>26874.3609</v>
      </c>
      <c r="Q9" s="117">
        <v>37454.076899999993</v>
      </c>
      <c r="R9" s="117">
        <v>6363.3041666666677</v>
      </c>
      <c r="S9" s="117">
        <v>3.6650000000000005</v>
      </c>
      <c r="T9" s="117">
        <v>200.32832880000001</v>
      </c>
      <c r="U9" s="117">
        <v>282.40008000000006</v>
      </c>
      <c r="V9" s="117">
        <v>0</v>
      </c>
      <c r="W9" s="117">
        <v>106424.61845813332</v>
      </c>
      <c r="X9" s="117">
        <v>128444.69083333334</v>
      </c>
      <c r="Y9" s="132">
        <f t="shared" si="1"/>
        <v>234869.30929146666</v>
      </c>
    </row>
    <row r="10" spans="1:25" s="114" customFormat="1" ht="13" x14ac:dyDescent="0.3">
      <c r="A10" s="114">
        <v>5</v>
      </c>
      <c r="B10" s="114" t="s">
        <v>38</v>
      </c>
      <c r="C10" s="131">
        <v>94160.880820131453</v>
      </c>
      <c r="D10" s="117">
        <v>33439.46371453521</v>
      </c>
      <c r="E10" s="117">
        <v>53064.789949999984</v>
      </c>
      <c r="F10" s="117">
        <v>18851.265000000003</v>
      </c>
      <c r="G10" s="117">
        <v>26.583333333333332</v>
      </c>
      <c r="H10" s="117">
        <v>342.03652800000003</v>
      </c>
      <c r="I10" s="117">
        <v>288.60752000000002</v>
      </c>
      <c r="J10" s="117">
        <v>0</v>
      </c>
      <c r="K10" s="117">
        <v>200173.62686599998</v>
      </c>
      <c r="L10" s="117">
        <v>318910.36666666664</v>
      </c>
      <c r="M10" s="117">
        <f t="shared" si="0"/>
        <v>519083.99353266659</v>
      </c>
      <c r="N10" s="131">
        <v>59571.361959999987</v>
      </c>
      <c r="O10" s="117">
        <v>51608.061666666676</v>
      </c>
      <c r="P10" s="117">
        <v>22433.078009999997</v>
      </c>
      <c r="Q10" s="117">
        <v>53064.789949999984</v>
      </c>
      <c r="R10" s="117">
        <v>18851.265000000003</v>
      </c>
      <c r="S10" s="117">
        <v>26.583333333333332</v>
      </c>
      <c r="T10" s="117">
        <v>342.03652800000003</v>
      </c>
      <c r="U10" s="117">
        <v>288.60752000000002</v>
      </c>
      <c r="V10" s="117">
        <v>0</v>
      </c>
      <c r="W10" s="117">
        <v>206185.78396799997</v>
      </c>
      <c r="X10" s="117">
        <v>318910.36666666664</v>
      </c>
      <c r="Y10" s="132">
        <f t="shared" si="1"/>
        <v>525096.15063466667</v>
      </c>
    </row>
    <row r="11" spans="1:25" s="114" customFormat="1" ht="13" x14ac:dyDescent="0.3">
      <c r="A11" s="114">
        <v>6</v>
      </c>
      <c r="B11" s="114" t="s">
        <v>38</v>
      </c>
      <c r="C11" s="131">
        <v>151034.20667907887</v>
      </c>
      <c r="D11" s="117">
        <v>63138.818002221124</v>
      </c>
      <c r="E11" s="117">
        <v>75205.599999999991</v>
      </c>
      <c r="F11" s="117">
        <v>32628.979999999996</v>
      </c>
      <c r="G11" s="117">
        <v>43.907499999999999</v>
      </c>
      <c r="H11" s="117">
        <v>589.35612779999997</v>
      </c>
      <c r="I11" s="117">
        <v>495.99875999999995</v>
      </c>
      <c r="J11" s="117">
        <v>0</v>
      </c>
      <c r="K11" s="117">
        <v>323136.86706909991</v>
      </c>
      <c r="L11" s="117">
        <v>545669.99083333334</v>
      </c>
      <c r="M11" s="117">
        <f t="shared" si="0"/>
        <v>868806.85790243326</v>
      </c>
      <c r="N11" s="131">
        <v>102646.19225849998</v>
      </c>
      <c r="O11" s="117">
        <v>82302.730800000005</v>
      </c>
      <c r="P11" s="117">
        <v>42959.700000000004</v>
      </c>
      <c r="Q11" s="117">
        <v>75205.599999999991</v>
      </c>
      <c r="R11" s="117">
        <v>32628.979999999996</v>
      </c>
      <c r="S11" s="117">
        <v>43.907499999999999</v>
      </c>
      <c r="T11" s="117">
        <v>589.35612779999997</v>
      </c>
      <c r="U11" s="117">
        <v>495.99875999999995</v>
      </c>
      <c r="V11" s="117">
        <v>0</v>
      </c>
      <c r="W11" s="117">
        <v>336872.46544629993</v>
      </c>
      <c r="X11" s="117">
        <v>545669.99083333334</v>
      </c>
      <c r="Y11" s="132">
        <f t="shared" si="1"/>
        <v>882542.45627963333</v>
      </c>
    </row>
    <row r="12" spans="1:25" s="114" customFormat="1" ht="13" x14ac:dyDescent="0.3">
      <c r="A12" s="114">
        <v>7</v>
      </c>
      <c r="B12" s="114" t="s">
        <v>38</v>
      </c>
      <c r="C12" s="131">
        <v>169097.97392341596</v>
      </c>
      <c r="D12" s="117">
        <v>62980.502875850703</v>
      </c>
      <c r="E12" s="117">
        <v>75224.439519999985</v>
      </c>
      <c r="F12" s="117">
        <v>32901.620000000003</v>
      </c>
      <c r="G12" s="117">
        <v>49.115833333333335</v>
      </c>
      <c r="H12" s="117">
        <v>575.51155559999995</v>
      </c>
      <c r="I12" s="117">
        <v>487.78872000000001</v>
      </c>
      <c r="J12" s="117">
        <v>0</v>
      </c>
      <c r="K12" s="117">
        <v>341316.95242819999</v>
      </c>
      <c r="L12" s="117">
        <v>551497.42499999993</v>
      </c>
      <c r="M12" s="117">
        <f t="shared" si="0"/>
        <v>892814.37742819986</v>
      </c>
      <c r="N12" s="131">
        <v>100234.92926699998</v>
      </c>
      <c r="O12" s="117">
        <v>93133.183416666652</v>
      </c>
      <c r="P12" s="117">
        <v>42983.975640000004</v>
      </c>
      <c r="Q12" s="117">
        <v>75224.439519999985</v>
      </c>
      <c r="R12" s="117">
        <v>32901.620000000003</v>
      </c>
      <c r="S12" s="117">
        <v>49.115833333333335</v>
      </c>
      <c r="T12" s="117">
        <v>575.51155559999995</v>
      </c>
      <c r="U12" s="117">
        <v>487.78872000000001</v>
      </c>
      <c r="V12" s="117">
        <v>0</v>
      </c>
      <c r="W12" s="117">
        <v>345590.56395259994</v>
      </c>
      <c r="X12" s="117">
        <v>551497.42499999993</v>
      </c>
      <c r="Y12" s="132">
        <f t="shared" si="1"/>
        <v>897087.98895259993</v>
      </c>
    </row>
    <row r="13" spans="1:25" s="114" customFormat="1" ht="13" x14ac:dyDescent="0.3">
      <c r="A13" s="114">
        <v>8</v>
      </c>
      <c r="B13" s="114" t="s">
        <v>38</v>
      </c>
      <c r="C13" s="131">
        <v>336605.49949073617</v>
      </c>
      <c r="D13" s="117">
        <v>109463.59495439718</v>
      </c>
      <c r="E13" s="117">
        <v>57844.661240000009</v>
      </c>
      <c r="F13" s="117">
        <v>69229.495833333334</v>
      </c>
      <c r="G13" s="117">
        <v>86.543333333333337</v>
      </c>
      <c r="H13" s="117">
        <v>1281.8867508000001</v>
      </c>
      <c r="I13" s="117">
        <v>977.90863999999999</v>
      </c>
      <c r="J13" s="117">
        <v>0</v>
      </c>
      <c r="K13" s="117">
        <v>575489.59024259995</v>
      </c>
      <c r="L13" s="117">
        <v>1166165.5150000001</v>
      </c>
      <c r="M13" s="117">
        <f t="shared" si="0"/>
        <v>1741655.1052426002</v>
      </c>
      <c r="N13" s="131">
        <v>223261.94243099997</v>
      </c>
      <c r="O13" s="117">
        <v>183795.44793333334</v>
      </c>
      <c r="P13" s="117">
        <v>71702.785120000015</v>
      </c>
      <c r="Q13" s="117">
        <v>57844.661240000009</v>
      </c>
      <c r="R13" s="117">
        <v>69229.495833333334</v>
      </c>
      <c r="S13" s="117">
        <v>86.543333333333337</v>
      </c>
      <c r="T13" s="117">
        <v>1281.8867508000001</v>
      </c>
      <c r="U13" s="117">
        <v>977.90863999999999</v>
      </c>
      <c r="V13" s="117">
        <v>0</v>
      </c>
      <c r="W13" s="117">
        <v>608180.67128180002</v>
      </c>
      <c r="X13" s="117">
        <v>1166165.5150000001</v>
      </c>
      <c r="Y13" s="132">
        <f t="shared" si="1"/>
        <v>1774346.1862818003</v>
      </c>
    </row>
    <row r="14" spans="1:25" s="114" customFormat="1" ht="13" x14ac:dyDescent="0.3">
      <c r="A14" s="114">
        <v>9</v>
      </c>
      <c r="B14" s="114" t="s">
        <v>38</v>
      </c>
      <c r="C14" s="131">
        <v>202709.75709428173</v>
      </c>
      <c r="D14" s="117">
        <v>92310.793342718316</v>
      </c>
      <c r="E14" s="117">
        <v>91645.982979999986</v>
      </c>
      <c r="F14" s="117">
        <v>39811.085833333331</v>
      </c>
      <c r="G14" s="117">
        <v>54.585000000000001</v>
      </c>
      <c r="H14" s="117">
        <v>736.51984199999981</v>
      </c>
      <c r="I14" s="117">
        <v>799.28664000000015</v>
      </c>
      <c r="J14" s="117">
        <v>0</v>
      </c>
      <c r="K14" s="117">
        <v>428068.01073233335</v>
      </c>
      <c r="L14" s="117">
        <v>686295.84250000014</v>
      </c>
      <c r="M14" s="117">
        <f t="shared" si="0"/>
        <v>1114363.8532323334</v>
      </c>
      <c r="N14" s="131">
        <v>128277.20581499999</v>
      </c>
      <c r="O14" s="117">
        <v>111099.81199999999</v>
      </c>
      <c r="P14" s="117">
        <v>64143.934985</v>
      </c>
      <c r="Q14" s="117">
        <v>91645.982979999986</v>
      </c>
      <c r="R14" s="117">
        <v>39811.085833333331</v>
      </c>
      <c r="S14" s="117">
        <v>54.585000000000001</v>
      </c>
      <c r="T14" s="117">
        <v>736.51984199999981</v>
      </c>
      <c r="U14" s="117">
        <v>799.28664000000015</v>
      </c>
      <c r="V14" s="117">
        <v>0</v>
      </c>
      <c r="W14" s="117">
        <v>436568.41309533326</v>
      </c>
      <c r="X14" s="117">
        <v>686295.84250000014</v>
      </c>
      <c r="Y14" s="132">
        <f t="shared" si="1"/>
        <v>1122864.2555953334</v>
      </c>
    </row>
    <row r="15" spans="1:25" s="114" customFormat="1" ht="13" x14ac:dyDescent="0.3">
      <c r="A15" s="114">
        <v>10</v>
      </c>
      <c r="B15" s="114" t="s">
        <v>38</v>
      </c>
      <c r="C15" s="131">
        <v>66553.953076537087</v>
      </c>
      <c r="D15" s="117">
        <v>107903.96927252955</v>
      </c>
      <c r="E15" s="117">
        <v>98426.049279999992</v>
      </c>
      <c r="F15" s="117">
        <v>33622.531666666669</v>
      </c>
      <c r="G15" s="117">
        <v>19.754999999999999</v>
      </c>
      <c r="H15" s="117">
        <v>1057.5727343999999</v>
      </c>
      <c r="I15" s="117">
        <v>1474.5024533333333</v>
      </c>
      <c r="J15" s="117">
        <v>0</v>
      </c>
      <c r="K15" s="117">
        <v>309058.33348346665</v>
      </c>
      <c r="L15" s="117">
        <v>701245.57500000007</v>
      </c>
      <c r="M15" s="117">
        <f t="shared" si="0"/>
        <v>1010303.9084834667</v>
      </c>
      <c r="N15" s="131">
        <v>184193.91790799997</v>
      </c>
      <c r="O15" s="117">
        <v>26928.971766666666</v>
      </c>
      <c r="P15" s="117">
        <v>72880.38096000001</v>
      </c>
      <c r="Q15" s="117">
        <v>98426.049279999992</v>
      </c>
      <c r="R15" s="117">
        <v>33622.531666666669</v>
      </c>
      <c r="S15" s="117">
        <v>19.754999999999999</v>
      </c>
      <c r="T15" s="117">
        <v>1057.5727343999999</v>
      </c>
      <c r="U15" s="117">
        <v>1474.5024533333333</v>
      </c>
      <c r="V15" s="117">
        <v>0</v>
      </c>
      <c r="W15" s="117">
        <v>418603.68176906666</v>
      </c>
      <c r="X15" s="117">
        <v>701245.57500000007</v>
      </c>
      <c r="Y15" s="132">
        <f t="shared" si="1"/>
        <v>1119849.2567690667</v>
      </c>
    </row>
    <row r="16" spans="1:25" s="114" customFormat="1" ht="13" x14ac:dyDescent="0.3">
      <c r="A16" s="114">
        <v>11</v>
      </c>
      <c r="B16" s="114" t="s">
        <v>38</v>
      </c>
      <c r="C16" s="131">
        <v>14454.088146857566</v>
      </c>
      <c r="D16" s="117">
        <v>111087.17995378259</v>
      </c>
      <c r="E16" s="117">
        <v>94930.326153333313</v>
      </c>
      <c r="F16" s="117">
        <v>2578.6058333333331</v>
      </c>
      <c r="G16" s="117">
        <v>3.9166666666666662E-2</v>
      </c>
      <c r="H16" s="117">
        <v>77.778675641000007</v>
      </c>
      <c r="I16" s="117">
        <v>804.12485286666663</v>
      </c>
      <c r="J16" s="117">
        <v>0</v>
      </c>
      <c r="K16" s="117">
        <v>223932.1427824811</v>
      </c>
      <c r="L16" s="117">
        <v>55609.469166666669</v>
      </c>
      <c r="M16" s="117">
        <f t="shared" si="0"/>
        <v>279541.61194914777</v>
      </c>
      <c r="N16" s="131">
        <v>13546.452674140834</v>
      </c>
      <c r="O16" s="117">
        <v>7626.2431000000006</v>
      </c>
      <c r="P16" s="117">
        <v>85820.903333333335</v>
      </c>
      <c r="Q16" s="117">
        <v>94930.326153333313</v>
      </c>
      <c r="R16" s="117">
        <v>2578.6058333333331</v>
      </c>
      <c r="S16" s="117">
        <v>3.9166666666666662E-2</v>
      </c>
      <c r="T16" s="117">
        <v>77.778675641000007</v>
      </c>
      <c r="U16" s="117">
        <v>804.12485286666663</v>
      </c>
      <c r="V16" s="117">
        <v>0</v>
      </c>
      <c r="W16" s="117">
        <v>205384.47378931515</v>
      </c>
      <c r="X16" s="117">
        <v>55609.469166666669</v>
      </c>
      <c r="Y16" s="132">
        <f t="shared" si="1"/>
        <v>260993.94295598182</v>
      </c>
    </row>
    <row r="17" spans="1:25" s="114" customFormat="1" ht="13" x14ac:dyDescent="0.3">
      <c r="A17" s="114">
        <v>12</v>
      </c>
      <c r="B17" s="114" t="s">
        <v>38</v>
      </c>
      <c r="C17" s="131">
        <v>251150.35795456151</v>
      </c>
      <c r="D17" s="117">
        <v>80863.107043705168</v>
      </c>
      <c r="E17" s="117">
        <v>82878.247359999994</v>
      </c>
      <c r="F17" s="117">
        <v>52279.992499999993</v>
      </c>
      <c r="G17" s="117">
        <v>62.994166666666672</v>
      </c>
      <c r="H17" s="117">
        <v>958.39770959999998</v>
      </c>
      <c r="I17" s="117">
        <v>719.52984000000015</v>
      </c>
      <c r="J17" s="117">
        <v>0</v>
      </c>
      <c r="K17" s="117">
        <v>468912.62657453323</v>
      </c>
      <c r="L17" s="117">
        <v>877821.62749999994</v>
      </c>
      <c r="M17" s="117">
        <f t="shared" si="0"/>
        <v>1346734.2540745332</v>
      </c>
      <c r="N17" s="131">
        <v>166920.93442199999</v>
      </c>
      <c r="O17" s="117">
        <v>137111.89898333335</v>
      </c>
      <c r="P17" s="117">
        <v>52846.28018666667</v>
      </c>
      <c r="Q17" s="117">
        <v>82878.247359999994</v>
      </c>
      <c r="R17" s="117">
        <v>52279.992499999993</v>
      </c>
      <c r="S17" s="117">
        <v>62.994166666666672</v>
      </c>
      <c r="T17" s="117">
        <v>958.39770959999998</v>
      </c>
      <c r="U17" s="117">
        <v>719.52984000000015</v>
      </c>
      <c r="V17" s="117">
        <v>0</v>
      </c>
      <c r="W17" s="117">
        <v>493778.27516826655</v>
      </c>
      <c r="X17" s="117">
        <v>877821.62749999994</v>
      </c>
      <c r="Y17" s="132">
        <f t="shared" si="1"/>
        <v>1371599.9026682666</v>
      </c>
    </row>
    <row r="18" spans="1:25" s="114" customFormat="1" ht="13" x14ac:dyDescent="0.3">
      <c r="A18" s="114">
        <v>13</v>
      </c>
      <c r="B18" s="114" t="s">
        <v>38</v>
      </c>
      <c r="C18" s="131">
        <v>236287.70616042815</v>
      </c>
      <c r="D18" s="117">
        <v>86093.726390771844</v>
      </c>
      <c r="E18" s="117">
        <v>86512.698879999996</v>
      </c>
      <c r="F18" s="117">
        <v>49210.199166666658</v>
      </c>
      <c r="G18" s="117">
        <v>61.533333333333331</v>
      </c>
      <c r="H18" s="117">
        <v>901.88778719999993</v>
      </c>
      <c r="I18" s="117">
        <v>757.16880000000003</v>
      </c>
      <c r="J18" s="117">
        <v>0</v>
      </c>
      <c r="K18" s="117">
        <v>459824.92051839991</v>
      </c>
      <c r="L18" s="117">
        <v>830288.07333333325</v>
      </c>
      <c r="M18" s="117">
        <f t="shared" si="0"/>
        <v>1290112.9938517332</v>
      </c>
      <c r="N18" s="131">
        <v>157078.78960399999</v>
      </c>
      <c r="O18" s="117">
        <v>128995.4336</v>
      </c>
      <c r="P18" s="117">
        <v>57529.44816</v>
      </c>
      <c r="Q18" s="117">
        <v>86512.698879999996</v>
      </c>
      <c r="R18" s="117">
        <v>49210.199166666658</v>
      </c>
      <c r="S18" s="117">
        <v>61.533333333333331</v>
      </c>
      <c r="T18" s="117">
        <v>901.88778719999993</v>
      </c>
      <c r="U18" s="117">
        <v>757.16880000000003</v>
      </c>
      <c r="V18" s="117">
        <v>0</v>
      </c>
      <c r="W18" s="117">
        <v>481047.15933119989</v>
      </c>
      <c r="X18" s="117">
        <v>830288.07333333325</v>
      </c>
      <c r="Y18" s="132">
        <f t="shared" si="1"/>
        <v>1311335.2326645332</v>
      </c>
    </row>
    <row r="19" spans="1:25" s="114" customFormat="1" ht="13" x14ac:dyDescent="0.3">
      <c r="A19" s="114">
        <v>14</v>
      </c>
      <c r="B19" s="114" t="s">
        <v>38</v>
      </c>
      <c r="C19" s="131">
        <v>93221.800816582152</v>
      </c>
      <c r="D19" s="117">
        <v>38094.598695417837</v>
      </c>
      <c r="E19" s="117">
        <v>57635.021783333337</v>
      </c>
      <c r="F19" s="117">
        <v>17817.730833333331</v>
      </c>
      <c r="G19" s="117">
        <v>25.945000000000004</v>
      </c>
      <c r="H19" s="117">
        <v>312.876192</v>
      </c>
      <c r="I19" s="117">
        <v>286.02832000000001</v>
      </c>
      <c r="J19" s="117">
        <v>0</v>
      </c>
      <c r="K19" s="117">
        <v>207394.00164066665</v>
      </c>
      <c r="L19" s="117">
        <v>299027.32250000001</v>
      </c>
      <c r="M19" s="117">
        <f t="shared" si="0"/>
        <v>506421.32414066663</v>
      </c>
      <c r="N19" s="131">
        <v>54492.603439999999</v>
      </c>
      <c r="O19" s="117">
        <v>51394.730416666665</v>
      </c>
      <c r="P19" s="117">
        <v>26375.444976666669</v>
      </c>
      <c r="Q19" s="117">
        <v>57635.021783333337</v>
      </c>
      <c r="R19" s="117">
        <v>17817.730833333331</v>
      </c>
      <c r="S19" s="117">
        <v>25.945000000000004</v>
      </c>
      <c r="T19" s="117">
        <v>312.876192</v>
      </c>
      <c r="U19" s="117">
        <v>286.02832000000001</v>
      </c>
      <c r="V19" s="117">
        <v>0</v>
      </c>
      <c r="W19" s="117">
        <v>208340.38096200002</v>
      </c>
      <c r="X19" s="117">
        <v>299027.32250000001</v>
      </c>
      <c r="Y19" s="132">
        <f t="shared" si="1"/>
        <v>507367.703462</v>
      </c>
    </row>
    <row r="20" spans="1:25" s="114" customFormat="1" ht="13" x14ac:dyDescent="0.3">
      <c r="A20" s="114">
        <v>15</v>
      </c>
      <c r="B20" s="114" t="s">
        <v>38</v>
      </c>
      <c r="C20" s="131">
        <v>391306.8767163399</v>
      </c>
      <c r="D20" s="117">
        <v>146999.88418239343</v>
      </c>
      <c r="E20" s="117">
        <v>116060.43896</v>
      </c>
      <c r="F20" s="117">
        <v>79828.920833333323</v>
      </c>
      <c r="G20" s="117">
        <v>107.31666666666666</v>
      </c>
      <c r="H20" s="117">
        <v>1469.1445523999998</v>
      </c>
      <c r="I20" s="117">
        <v>1212.02064</v>
      </c>
      <c r="J20" s="117">
        <v>0</v>
      </c>
      <c r="K20" s="117">
        <v>736984.60255113314</v>
      </c>
      <c r="L20" s="117">
        <v>1348593.8591666666</v>
      </c>
      <c r="M20" s="117">
        <f t="shared" si="0"/>
        <v>2085578.4617177998</v>
      </c>
      <c r="N20" s="131">
        <v>255876.00954299993</v>
      </c>
      <c r="O20" s="117">
        <v>213910.32151666668</v>
      </c>
      <c r="P20" s="117">
        <v>98983.48265333334</v>
      </c>
      <c r="Q20" s="117">
        <v>116060.43896</v>
      </c>
      <c r="R20" s="117">
        <v>79828.920833333323</v>
      </c>
      <c r="S20" s="117">
        <v>107.31666666666666</v>
      </c>
      <c r="T20" s="117">
        <v>1469.1445523999998</v>
      </c>
      <c r="U20" s="117">
        <v>1212.02064</v>
      </c>
      <c r="V20" s="117">
        <v>0</v>
      </c>
      <c r="W20" s="117">
        <v>767447.65536539978</v>
      </c>
      <c r="X20" s="117">
        <v>1348593.8591666666</v>
      </c>
      <c r="Y20" s="132">
        <f t="shared" si="1"/>
        <v>2116041.5145320664</v>
      </c>
    </row>
    <row r="21" spans="1:25" s="114" customFormat="1" ht="13" x14ac:dyDescent="0.3">
      <c r="A21" s="114">
        <v>16</v>
      </c>
      <c r="B21" s="114" t="s">
        <v>38</v>
      </c>
      <c r="C21" s="131">
        <v>26031.863565840376</v>
      </c>
      <c r="D21" s="117">
        <v>18399.844341492953</v>
      </c>
      <c r="E21" s="117">
        <v>39490.549999999996</v>
      </c>
      <c r="F21" s="117">
        <v>6181.2841666666654</v>
      </c>
      <c r="G21" s="117">
        <v>10.7325</v>
      </c>
      <c r="H21" s="117">
        <v>98.877044000000026</v>
      </c>
      <c r="I21" s="117">
        <v>85.51400000000001</v>
      </c>
      <c r="J21" s="117">
        <v>0</v>
      </c>
      <c r="K21" s="117">
        <v>90298.66561799997</v>
      </c>
      <c r="L21" s="117">
        <v>96810.733333333323</v>
      </c>
      <c r="M21" s="117">
        <f t="shared" si="0"/>
        <v>187109.39895133331</v>
      </c>
      <c r="N21" s="131">
        <v>17221.08516333333</v>
      </c>
      <c r="O21" s="117">
        <v>14217.118533333332</v>
      </c>
      <c r="P21" s="117">
        <v>13297.049999999997</v>
      </c>
      <c r="Q21" s="117">
        <v>39490.549999999996</v>
      </c>
      <c r="R21" s="117">
        <v>6181.2841666666654</v>
      </c>
      <c r="S21" s="117">
        <v>10.7325</v>
      </c>
      <c r="T21" s="117">
        <v>98.877044000000026</v>
      </c>
      <c r="U21" s="117">
        <v>85.51400000000001</v>
      </c>
      <c r="V21" s="117">
        <v>0</v>
      </c>
      <c r="W21" s="117">
        <v>90602.211407333307</v>
      </c>
      <c r="X21" s="117">
        <v>96810.733333333323</v>
      </c>
      <c r="Y21" s="132">
        <f t="shared" si="1"/>
        <v>187412.94474066663</v>
      </c>
    </row>
    <row r="22" spans="1:25" s="114" customFormat="1" ht="13" x14ac:dyDescent="0.3">
      <c r="A22" s="114">
        <v>17</v>
      </c>
      <c r="B22" s="114" t="s">
        <v>38</v>
      </c>
      <c r="C22" s="131">
        <v>75796.976323282623</v>
      </c>
      <c r="D22" s="117">
        <v>27837.931665917364</v>
      </c>
      <c r="E22" s="117">
        <v>49313.516116666666</v>
      </c>
      <c r="F22" s="117">
        <v>14135.475833333336</v>
      </c>
      <c r="G22" s="117">
        <v>21.695000000000004</v>
      </c>
      <c r="H22" s="117">
        <v>235.84241520000003</v>
      </c>
      <c r="I22" s="117">
        <v>224.66816000000003</v>
      </c>
      <c r="J22" s="117">
        <v>0</v>
      </c>
      <c r="K22" s="117">
        <v>167566.10551439997</v>
      </c>
      <c r="L22" s="117">
        <v>233971.57249999998</v>
      </c>
      <c r="M22" s="117">
        <f t="shared" si="0"/>
        <v>401537.67801439995</v>
      </c>
      <c r="N22" s="131">
        <v>41075.887313999992</v>
      </c>
      <c r="O22" s="117">
        <v>42005.25928333334</v>
      </c>
      <c r="P22" s="117">
        <v>19197.159443333327</v>
      </c>
      <c r="Q22" s="117">
        <v>49313.516116666666</v>
      </c>
      <c r="R22" s="117">
        <v>14135.475833333336</v>
      </c>
      <c r="S22" s="117">
        <v>21.695000000000004</v>
      </c>
      <c r="T22" s="117">
        <v>235.84241520000003</v>
      </c>
      <c r="U22" s="117">
        <v>224.66816000000003</v>
      </c>
      <c r="V22" s="117">
        <v>0</v>
      </c>
      <c r="W22" s="117">
        <v>166209.50356586665</v>
      </c>
      <c r="X22" s="117">
        <v>233971.57249999998</v>
      </c>
      <c r="Y22" s="132">
        <f t="shared" si="1"/>
        <v>400181.07606586663</v>
      </c>
    </row>
    <row r="23" spans="1:25" s="114" customFormat="1" ht="13" x14ac:dyDescent="0.3">
      <c r="A23" s="114">
        <v>18</v>
      </c>
      <c r="B23" s="114" t="s">
        <v>38</v>
      </c>
      <c r="C23" s="131">
        <v>21559.225449832862</v>
      </c>
      <c r="D23" s="117">
        <v>8970.1787179004696</v>
      </c>
      <c r="E23" s="117">
        <v>25945.605389999997</v>
      </c>
      <c r="F23" s="117">
        <v>3765.2741666666661</v>
      </c>
      <c r="G23" s="117">
        <v>5.8458333333333341</v>
      </c>
      <c r="H23" s="117">
        <v>58.971206400000007</v>
      </c>
      <c r="I23" s="117">
        <v>79.409599999999998</v>
      </c>
      <c r="J23" s="117">
        <v>0</v>
      </c>
      <c r="K23" s="117">
        <v>60384.510364133326</v>
      </c>
      <c r="L23" s="117">
        <v>61355.735833333318</v>
      </c>
      <c r="M23" s="117">
        <f t="shared" si="0"/>
        <v>121740.24619746665</v>
      </c>
      <c r="N23" s="131">
        <v>10270.818448</v>
      </c>
      <c r="O23" s="117">
        <v>12042.639566666665</v>
      </c>
      <c r="P23" s="117">
        <v>6367.5746233333311</v>
      </c>
      <c r="Q23" s="117">
        <v>25945.605389999997</v>
      </c>
      <c r="R23" s="117">
        <v>3765.2741666666661</v>
      </c>
      <c r="S23" s="117">
        <v>5.8458333333333341</v>
      </c>
      <c r="T23" s="117">
        <v>58.971206400000007</v>
      </c>
      <c r="U23" s="117">
        <v>79.409599999999998</v>
      </c>
      <c r="V23" s="117">
        <v>0</v>
      </c>
      <c r="W23" s="117">
        <v>58536.138834399986</v>
      </c>
      <c r="X23" s="117">
        <v>61355.735833333318</v>
      </c>
      <c r="Y23" s="132">
        <f t="shared" si="1"/>
        <v>119891.8746677333</v>
      </c>
    </row>
    <row r="24" spans="1:25" s="114" customFormat="1" ht="13" x14ac:dyDescent="0.3">
      <c r="A24" s="114">
        <v>19</v>
      </c>
      <c r="B24" s="114" t="s">
        <v>38</v>
      </c>
      <c r="C24" s="131">
        <v>63631.281322210321</v>
      </c>
      <c r="D24" s="117">
        <v>22490.789170256336</v>
      </c>
      <c r="E24" s="117">
        <v>43106.729915000011</v>
      </c>
      <c r="F24" s="117">
        <v>12521.702499999998</v>
      </c>
      <c r="G24" s="117">
        <v>18.142500000000002</v>
      </c>
      <c r="H24" s="117">
        <v>224.52297480000001</v>
      </c>
      <c r="I24" s="117">
        <v>186.81096000000002</v>
      </c>
      <c r="J24" s="117">
        <v>0</v>
      </c>
      <c r="K24" s="117">
        <v>142179.97934226663</v>
      </c>
      <c r="L24" s="117">
        <v>211592.76833333331</v>
      </c>
      <c r="M24" s="117">
        <f t="shared" si="0"/>
        <v>353772.74767559994</v>
      </c>
      <c r="N24" s="131">
        <v>39104.418110999999</v>
      </c>
      <c r="O24" s="117">
        <v>34952.70916666666</v>
      </c>
      <c r="P24" s="117">
        <v>15147.056065000002</v>
      </c>
      <c r="Q24" s="117">
        <v>43106.729915000011</v>
      </c>
      <c r="R24" s="117">
        <v>12521.702499999998</v>
      </c>
      <c r="S24" s="117">
        <v>18.142500000000002</v>
      </c>
      <c r="T24" s="117">
        <v>224.52297480000001</v>
      </c>
      <c r="U24" s="117">
        <v>186.81096000000002</v>
      </c>
      <c r="V24" s="117">
        <v>0</v>
      </c>
      <c r="W24" s="117">
        <v>145262.09219246663</v>
      </c>
      <c r="X24" s="117">
        <v>211592.76833333331</v>
      </c>
      <c r="Y24" s="132">
        <f t="shared" si="1"/>
        <v>356854.86052579992</v>
      </c>
    </row>
    <row r="25" spans="1:25" s="114" customFormat="1" ht="13" x14ac:dyDescent="0.3">
      <c r="A25" s="114">
        <v>20</v>
      </c>
      <c r="B25" s="114" t="s">
        <v>38</v>
      </c>
      <c r="C25" s="131">
        <v>119716.53006591643</v>
      </c>
      <c r="D25" s="117">
        <v>53447.963273450237</v>
      </c>
      <c r="E25" s="117">
        <v>21742.187639999996</v>
      </c>
      <c r="F25" s="117">
        <v>24974.847500000003</v>
      </c>
      <c r="G25" s="117">
        <v>30.880833333333332</v>
      </c>
      <c r="H25" s="117">
        <v>440.12567620000004</v>
      </c>
      <c r="I25" s="117">
        <v>493.04502666666662</v>
      </c>
      <c r="J25" s="117">
        <v>0</v>
      </c>
      <c r="K25" s="117">
        <v>220845.58001556667</v>
      </c>
      <c r="L25" s="117">
        <v>413029.27250000002</v>
      </c>
      <c r="M25" s="117">
        <f t="shared" si="0"/>
        <v>633874.85251556663</v>
      </c>
      <c r="N25" s="131">
        <v>76655.221938166665</v>
      </c>
      <c r="O25" s="117">
        <v>65553.150533333348</v>
      </c>
      <c r="P25" s="117">
        <v>36993.33260666667</v>
      </c>
      <c r="Q25" s="117">
        <v>21742.187639999996</v>
      </c>
      <c r="R25" s="117">
        <v>24974.847500000003</v>
      </c>
      <c r="S25" s="117">
        <v>30.880833333333332</v>
      </c>
      <c r="T25" s="117">
        <v>440.12567620000004</v>
      </c>
      <c r="U25" s="117">
        <v>493.04502666666662</v>
      </c>
      <c r="V25" s="117">
        <v>0</v>
      </c>
      <c r="W25" s="117">
        <v>226882.79175436666</v>
      </c>
      <c r="X25" s="117">
        <v>413029.27250000002</v>
      </c>
      <c r="Y25" s="132">
        <f t="shared" si="1"/>
        <v>639912.06425436668</v>
      </c>
    </row>
    <row r="26" spans="1:25" s="114" customFormat="1" ht="13" x14ac:dyDescent="0.3">
      <c r="A26" s="114">
        <v>21</v>
      </c>
      <c r="B26" s="114" t="s">
        <v>38</v>
      </c>
      <c r="C26" s="131">
        <v>74699.39927963943</v>
      </c>
      <c r="D26" s="117">
        <v>43215.352583560561</v>
      </c>
      <c r="E26" s="117">
        <v>62631.5</v>
      </c>
      <c r="F26" s="117">
        <v>15644.14166666667</v>
      </c>
      <c r="G26" s="117">
        <v>22.347499999999997</v>
      </c>
      <c r="H26" s="117">
        <v>283.29493920000004</v>
      </c>
      <c r="I26" s="117">
        <v>230.92272000000003</v>
      </c>
      <c r="J26" s="117">
        <v>0</v>
      </c>
      <c r="K26" s="117">
        <v>196726.95868906664</v>
      </c>
      <c r="L26" s="117">
        <v>264020.99166666664</v>
      </c>
      <c r="M26" s="117">
        <f t="shared" si="0"/>
        <v>460747.95035573328</v>
      </c>
      <c r="N26" s="131">
        <v>49340.535243999999</v>
      </c>
      <c r="O26" s="117">
        <v>40801.657299999999</v>
      </c>
      <c r="P26" s="117">
        <v>30685.5</v>
      </c>
      <c r="Q26" s="117">
        <v>62631.5</v>
      </c>
      <c r="R26" s="117">
        <v>15644.14166666667</v>
      </c>
      <c r="S26" s="117">
        <v>22.347499999999997</v>
      </c>
      <c r="T26" s="117">
        <v>283.29493920000004</v>
      </c>
      <c r="U26" s="117">
        <v>230.92272000000003</v>
      </c>
      <c r="V26" s="117">
        <v>0</v>
      </c>
      <c r="W26" s="117">
        <v>199639.89936986665</v>
      </c>
      <c r="X26" s="117">
        <v>264020.99166666664</v>
      </c>
      <c r="Y26" s="132">
        <f t="shared" si="1"/>
        <v>463660.89103653328</v>
      </c>
    </row>
    <row r="27" spans="1:25" s="114" customFormat="1" ht="13" x14ac:dyDescent="0.3">
      <c r="A27" s="114">
        <v>22</v>
      </c>
      <c r="B27" s="114" t="s">
        <v>38</v>
      </c>
      <c r="C27" s="131">
        <v>210872.98489158964</v>
      </c>
      <c r="D27" s="117">
        <v>72777.308597843672</v>
      </c>
      <c r="E27" s="117">
        <v>80625.560559999998</v>
      </c>
      <c r="F27" s="117">
        <v>38957.084999999999</v>
      </c>
      <c r="G27" s="117">
        <v>56.216666666666661</v>
      </c>
      <c r="H27" s="117">
        <v>639.42585659999997</v>
      </c>
      <c r="I27" s="117">
        <v>620.47739999999999</v>
      </c>
      <c r="J27" s="117">
        <v>0</v>
      </c>
      <c r="K27" s="117">
        <v>404549.05897269998</v>
      </c>
      <c r="L27" s="117">
        <v>639532.50416666677</v>
      </c>
      <c r="M27" s="117">
        <f t="shared" si="0"/>
        <v>1044081.5631393667</v>
      </c>
      <c r="N27" s="131">
        <v>111366.6700245</v>
      </c>
      <c r="O27" s="117">
        <v>117057.36513333333</v>
      </c>
      <c r="P27" s="117">
        <v>49943.583419999988</v>
      </c>
      <c r="Q27" s="117">
        <v>80625.560559999998</v>
      </c>
      <c r="R27" s="117">
        <v>38957.084999999999</v>
      </c>
      <c r="S27" s="117">
        <v>56.216666666666661</v>
      </c>
      <c r="T27" s="117">
        <v>639.42585659999997</v>
      </c>
      <c r="U27" s="117">
        <v>620.47739999999999</v>
      </c>
      <c r="V27" s="117">
        <v>0</v>
      </c>
      <c r="W27" s="117">
        <v>399266.38406109996</v>
      </c>
      <c r="X27" s="117">
        <v>639532.50416666677</v>
      </c>
      <c r="Y27" s="132">
        <f t="shared" si="1"/>
        <v>1038798.8882277667</v>
      </c>
    </row>
    <row r="28" spans="1:25" s="114" customFormat="1" ht="13" x14ac:dyDescent="0.3">
      <c r="A28" s="114">
        <v>23</v>
      </c>
      <c r="B28" s="114" t="s">
        <v>38</v>
      </c>
      <c r="C28" s="131">
        <v>94927.72486045635</v>
      </c>
      <c r="D28" s="117">
        <v>40772.375241743655</v>
      </c>
      <c r="E28" s="117">
        <v>59394.402499999975</v>
      </c>
      <c r="F28" s="117">
        <v>19745.919999999998</v>
      </c>
      <c r="G28" s="117">
        <v>25.694166666666664</v>
      </c>
      <c r="H28" s="117">
        <v>366.38077320000002</v>
      </c>
      <c r="I28" s="117">
        <v>291.79680000000002</v>
      </c>
      <c r="J28" s="117">
        <v>0</v>
      </c>
      <c r="K28" s="117">
        <v>215524.29434206663</v>
      </c>
      <c r="L28" s="117">
        <v>334188.10166666668</v>
      </c>
      <c r="M28" s="117">
        <f t="shared" si="0"/>
        <v>549712.39600873331</v>
      </c>
      <c r="N28" s="131">
        <v>63811.317998999999</v>
      </c>
      <c r="O28" s="117">
        <v>51776.037400000001</v>
      </c>
      <c r="P28" s="117">
        <v>27893.119500000001</v>
      </c>
      <c r="Q28" s="117">
        <v>59394.402499999975</v>
      </c>
      <c r="R28" s="117">
        <v>19745.919999999998</v>
      </c>
      <c r="S28" s="117">
        <v>25.694166666666664</v>
      </c>
      <c r="T28" s="117">
        <v>366.38077320000002</v>
      </c>
      <c r="U28" s="117">
        <v>291.79680000000002</v>
      </c>
      <c r="V28" s="117">
        <v>0</v>
      </c>
      <c r="W28" s="117">
        <v>223304.66913886665</v>
      </c>
      <c r="X28" s="117">
        <v>334188.10166666668</v>
      </c>
      <c r="Y28" s="132">
        <f t="shared" si="1"/>
        <v>557492.77080553328</v>
      </c>
    </row>
    <row r="29" spans="1:25" s="114" customFormat="1" ht="13" x14ac:dyDescent="0.3">
      <c r="A29" s="114">
        <v>24</v>
      </c>
      <c r="B29" s="114" t="s">
        <v>38</v>
      </c>
      <c r="C29" s="131">
        <v>215961.37865852393</v>
      </c>
      <c r="D29" s="117">
        <v>76555.161927076042</v>
      </c>
      <c r="E29" s="117">
        <v>83169.848320000005</v>
      </c>
      <c r="F29" s="117">
        <v>36176.753333333334</v>
      </c>
      <c r="G29" s="117">
        <v>50.692500000000003</v>
      </c>
      <c r="H29" s="117">
        <v>608.35647359999996</v>
      </c>
      <c r="I29" s="117">
        <v>697.09079999999994</v>
      </c>
      <c r="J29" s="117">
        <v>0</v>
      </c>
      <c r="K29" s="117">
        <v>413219.28201253334</v>
      </c>
      <c r="L29" s="117">
        <v>601252.66666666663</v>
      </c>
      <c r="M29" s="117">
        <f t="shared" si="0"/>
        <v>1014471.9486791999</v>
      </c>
      <c r="N29" s="131">
        <v>105955.41915199999</v>
      </c>
      <c r="O29" s="117">
        <v>120426.1888</v>
      </c>
      <c r="P29" s="117">
        <v>53222.022239999998</v>
      </c>
      <c r="Q29" s="117">
        <v>83169.848320000005</v>
      </c>
      <c r="R29" s="117">
        <v>36176.753333333334</v>
      </c>
      <c r="S29" s="117">
        <v>50.692500000000003</v>
      </c>
      <c r="T29" s="117">
        <v>608.35647359999996</v>
      </c>
      <c r="U29" s="117">
        <v>697.09079999999994</v>
      </c>
      <c r="V29" s="117">
        <v>0</v>
      </c>
      <c r="W29" s="117">
        <v>400306.37161893339</v>
      </c>
      <c r="X29" s="117">
        <v>601252.66666666663</v>
      </c>
      <c r="Y29" s="132">
        <f t="shared" si="1"/>
        <v>1001559.0382856</v>
      </c>
    </row>
    <row r="30" spans="1:25" s="114" customFormat="1" ht="13" x14ac:dyDescent="0.3">
      <c r="A30" s="114">
        <v>25</v>
      </c>
      <c r="B30" s="114" t="s">
        <v>38</v>
      </c>
      <c r="C30" s="131">
        <v>145787.25408149112</v>
      </c>
      <c r="D30" s="117">
        <v>50582.278369442247</v>
      </c>
      <c r="E30" s="117">
        <v>67029.420399999988</v>
      </c>
      <c r="F30" s="117">
        <v>25395.410833333332</v>
      </c>
      <c r="G30" s="117">
        <v>38.82</v>
      </c>
      <c r="H30" s="117">
        <v>466.24642560000001</v>
      </c>
      <c r="I30" s="117">
        <v>457.55256000000008</v>
      </c>
      <c r="J30" s="117">
        <v>0</v>
      </c>
      <c r="K30" s="117">
        <v>289756.9826698667</v>
      </c>
      <c r="L30" s="117">
        <v>439177.96500000003</v>
      </c>
      <c r="M30" s="117">
        <f t="shared" si="0"/>
        <v>728934.94766986673</v>
      </c>
      <c r="N30" s="131">
        <v>81204.585791999998</v>
      </c>
      <c r="O30" s="117">
        <v>80644.746183333336</v>
      </c>
      <c r="P30" s="117">
        <v>34479.227920000005</v>
      </c>
      <c r="Q30" s="117">
        <v>67029.420399999988</v>
      </c>
      <c r="R30" s="117">
        <v>25395.410833333332</v>
      </c>
      <c r="S30" s="117">
        <v>38.82</v>
      </c>
      <c r="T30" s="117">
        <v>466.24642560000001</v>
      </c>
      <c r="U30" s="117">
        <v>457.55256000000008</v>
      </c>
      <c r="V30" s="117">
        <v>0</v>
      </c>
      <c r="W30" s="117">
        <v>289716.01011426665</v>
      </c>
      <c r="X30" s="117">
        <v>439177.96500000003</v>
      </c>
      <c r="Y30" s="132">
        <f t="shared" si="1"/>
        <v>728893.97511426662</v>
      </c>
    </row>
    <row r="31" spans="1:25" s="114" customFormat="1" ht="13" x14ac:dyDescent="0.3">
      <c r="A31" s="114">
        <v>26</v>
      </c>
      <c r="B31" s="114" t="s">
        <v>38</v>
      </c>
      <c r="C31" s="131">
        <v>1.664619718309859E-4</v>
      </c>
      <c r="D31" s="117">
        <v>1311.3001149380277</v>
      </c>
      <c r="E31" s="117">
        <v>15498.350000000004</v>
      </c>
      <c r="F31" s="117">
        <v>8.3333333333333339E-4</v>
      </c>
      <c r="G31" s="117">
        <v>0</v>
      </c>
      <c r="H31" s="117">
        <v>8.3999999999999992E-6</v>
      </c>
      <c r="I31" s="117">
        <v>0.7206933333333333</v>
      </c>
      <c r="J31" s="117">
        <v>0</v>
      </c>
      <c r="K31" s="117">
        <v>16810.371816466668</v>
      </c>
      <c r="L31" s="117">
        <v>5.0000000000000001E-3</v>
      </c>
      <c r="M31" s="117">
        <f t="shared" si="0"/>
        <v>16810.376816466669</v>
      </c>
      <c r="N31" s="131">
        <v>1.4629999999999999E-3</v>
      </c>
      <c r="O31" s="117">
        <v>0</v>
      </c>
      <c r="P31" s="117">
        <v>1022.8500000000003</v>
      </c>
      <c r="Q31" s="117">
        <v>15498.350000000004</v>
      </c>
      <c r="R31" s="117">
        <v>8.3333333333333339E-4</v>
      </c>
      <c r="S31" s="117">
        <v>0</v>
      </c>
      <c r="T31" s="117">
        <v>8.3999999999999992E-6</v>
      </c>
      <c r="U31" s="117">
        <v>0.7206933333333333</v>
      </c>
      <c r="V31" s="117">
        <v>0</v>
      </c>
      <c r="W31" s="117">
        <v>16521.922998066668</v>
      </c>
      <c r="X31" s="117">
        <v>5.0000000000000001E-3</v>
      </c>
      <c r="Y31" s="132">
        <f t="shared" si="1"/>
        <v>16521.927998066669</v>
      </c>
    </row>
    <row r="32" spans="1:25" s="114" customFormat="1" ht="13" x14ac:dyDescent="0.3">
      <c r="A32" s="114">
        <v>27</v>
      </c>
      <c r="B32" s="114" t="s">
        <v>38</v>
      </c>
      <c r="C32" s="131">
        <v>14110.868508969013</v>
      </c>
      <c r="D32" s="117">
        <v>16710.703251430987</v>
      </c>
      <c r="E32" s="117">
        <v>34646.105310000006</v>
      </c>
      <c r="F32" s="117">
        <v>2867.42</v>
      </c>
      <c r="G32" s="117">
        <v>3.4458333333333333</v>
      </c>
      <c r="H32" s="117">
        <v>48.263282400000001</v>
      </c>
      <c r="I32" s="117">
        <v>137.51314666666667</v>
      </c>
      <c r="J32" s="117">
        <v>0</v>
      </c>
      <c r="K32" s="117">
        <v>68524.319332800005</v>
      </c>
      <c r="L32" s="117">
        <v>47136.353333333333</v>
      </c>
      <c r="M32" s="117">
        <f t="shared" si="0"/>
        <v>115660.67266613334</v>
      </c>
      <c r="N32" s="131">
        <v>8405.8550179999984</v>
      </c>
      <c r="O32" s="117">
        <v>7768.9811</v>
      </c>
      <c r="P32" s="117">
        <v>12519.683999999999</v>
      </c>
      <c r="Q32" s="117">
        <v>34646.105310000006</v>
      </c>
      <c r="R32" s="117">
        <v>2867.42</v>
      </c>
      <c r="S32" s="117">
        <v>3.4458333333333333</v>
      </c>
      <c r="T32" s="117">
        <v>48.263282400000001</v>
      </c>
      <c r="U32" s="117">
        <v>137.51314666666667</v>
      </c>
      <c r="V32" s="117">
        <v>0</v>
      </c>
      <c r="W32" s="117">
        <v>66397.267690400011</v>
      </c>
      <c r="X32" s="117">
        <v>47136.353333333333</v>
      </c>
      <c r="Y32" s="132">
        <f t="shared" si="1"/>
        <v>113533.62102373334</v>
      </c>
    </row>
    <row r="33" spans="1:25" s="114" customFormat="1" ht="13" x14ac:dyDescent="0.3">
      <c r="A33" s="114">
        <v>28</v>
      </c>
      <c r="B33" s="114" t="s">
        <v>38</v>
      </c>
      <c r="C33" s="131">
        <v>48963.85088441315</v>
      </c>
      <c r="D33" s="117">
        <v>33885.049062253522</v>
      </c>
      <c r="E33" s="117">
        <v>55429.254500000003</v>
      </c>
      <c r="F33" s="117">
        <v>10074.269166666667</v>
      </c>
      <c r="G33" s="117">
        <v>12.795833333333333</v>
      </c>
      <c r="H33" s="117">
        <v>183.50268000000003</v>
      </c>
      <c r="I33" s="117">
        <v>151.15600000000001</v>
      </c>
      <c r="J33" s="117">
        <v>0</v>
      </c>
      <c r="K33" s="117">
        <v>148699.87812666668</v>
      </c>
      <c r="L33" s="117">
        <v>168179.03499999997</v>
      </c>
      <c r="M33" s="117">
        <f t="shared" si="0"/>
        <v>316878.91312666668</v>
      </c>
      <c r="N33" s="131">
        <v>31960.050099999993</v>
      </c>
      <c r="O33" s="117">
        <v>26770.253316666669</v>
      </c>
      <c r="P33" s="117">
        <v>24472.709100000004</v>
      </c>
      <c r="Q33" s="117">
        <v>55429.254500000003</v>
      </c>
      <c r="R33" s="117">
        <v>10074.269166666667</v>
      </c>
      <c r="S33" s="117">
        <v>12.795833333333333</v>
      </c>
      <c r="T33" s="117">
        <v>183.50268000000003</v>
      </c>
      <c r="U33" s="117">
        <v>151.15600000000001</v>
      </c>
      <c r="V33" s="117">
        <v>0</v>
      </c>
      <c r="W33" s="117">
        <v>149053.99069666667</v>
      </c>
      <c r="X33" s="117">
        <v>168179.03499999997</v>
      </c>
      <c r="Y33" s="132">
        <f t="shared" si="1"/>
        <v>317233.02569666668</v>
      </c>
    </row>
    <row r="34" spans="1:25" s="114" customFormat="1" ht="13" x14ac:dyDescent="0.3">
      <c r="A34" s="114">
        <v>29</v>
      </c>
      <c r="B34" s="114" t="s">
        <v>38</v>
      </c>
      <c r="C34" s="131">
        <v>10320.88503480399</v>
      </c>
      <c r="D34" s="117">
        <v>5671.8981932376764</v>
      </c>
      <c r="E34" s="117">
        <v>21437.219240000002</v>
      </c>
      <c r="F34" s="117">
        <v>1798.7091666666668</v>
      </c>
      <c r="G34" s="117">
        <v>2.4699999999999998</v>
      </c>
      <c r="H34" s="117">
        <v>34.020998249999998</v>
      </c>
      <c r="I34" s="117">
        <v>45.301229999999997</v>
      </c>
      <c r="J34" s="117">
        <v>0</v>
      </c>
      <c r="K34" s="117">
        <v>39310.503862958336</v>
      </c>
      <c r="L34" s="117">
        <v>31567.69</v>
      </c>
      <c r="M34" s="117">
        <f t="shared" si="0"/>
        <v>70878.193862958331</v>
      </c>
      <c r="N34" s="131">
        <v>5925.3238618750001</v>
      </c>
      <c r="O34" s="117">
        <v>5697.3148666666666</v>
      </c>
      <c r="P34" s="117">
        <v>4061.1236399999998</v>
      </c>
      <c r="Q34" s="117">
        <v>21437.219240000002</v>
      </c>
      <c r="R34" s="117">
        <v>1798.7091666666668</v>
      </c>
      <c r="S34" s="117">
        <v>2.4699999999999998</v>
      </c>
      <c r="T34" s="117">
        <v>34.020998249999998</v>
      </c>
      <c r="U34" s="117">
        <v>45.301229999999997</v>
      </c>
      <c r="V34" s="117">
        <v>0</v>
      </c>
      <c r="W34" s="117">
        <v>39001.483003458336</v>
      </c>
      <c r="X34" s="117">
        <v>31567.69</v>
      </c>
      <c r="Y34" s="132">
        <f t="shared" si="1"/>
        <v>70569.173003458331</v>
      </c>
    </row>
    <row r="35" spans="1:25" s="114" customFormat="1" ht="13" x14ac:dyDescent="0.3">
      <c r="A35" s="114">
        <v>30</v>
      </c>
      <c r="B35" s="114" t="s">
        <v>38</v>
      </c>
      <c r="C35" s="131">
        <v>17537.449112101407</v>
      </c>
      <c r="D35" s="117">
        <v>17957.00866549859</v>
      </c>
      <c r="E35" s="117">
        <v>39490.549999999996</v>
      </c>
      <c r="F35" s="117">
        <v>3637.5191666666669</v>
      </c>
      <c r="G35" s="117">
        <v>5.0308333333333337</v>
      </c>
      <c r="H35" s="117">
        <v>66.513345599999994</v>
      </c>
      <c r="I35" s="117">
        <v>58.341520000000003</v>
      </c>
      <c r="J35" s="117">
        <v>0</v>
      </c>
      <c r="K35" s="117">
        <v>78752.412643200005</v>
      </c>
      <c r="L35" s="117">
        <v>61432.41166666666</v>
      </c>
      <c r="M35" s="117">
        <f t="shared" si="0"/>
        <v>140184.82430986667</v>
      </c>
      <c r="N35" s="131">
        <v>11584.407691999999</v>
      </c>
      <c r="O35" s="117">
        <v>9579.1161499999998</v>
      </c>
      <c r="P35" s="117">
        <v>13297.049999999997</v>
      </c>
      <c r="Q35" s="117">
        <v>39490.549999999996</v>
      </c>
      <c r="R35" s="117">
        <v>3637.5191666666669</v>
      </c>
      <c r="S35" s="117">
        <v>5.0308333333333337</v>
      </c>
      <c r="T35" s="117">
        <v>66.513345599999994</v>
      </c>
      <c r="U35" s="117">
        <v>58.341520000000003</v>
      </c>
      <c r="V35" s="117">
        <v>0</v>
      </c>
      <c r="W35" s="117">
        <v>77718.52870760001</v>
      </c>
      <c r="X35" s="117">
        <v>61432.41166666666</v>
      </c>
      <c r="Y35" s="132">
        <f t="shared" si="1"/>
        <v>139150.94037426668</v>
      </c>
    </row>
    <row r="36" spans="1:25" s="114" customFormat="1" ht="13" x14ac:dyDescent="0.3">
      <c r="A36" s="114">
        <v>31</v>
      </c>
      <c r="B36" s="114" t="s">
        <v>38</v>
      </c>
      <c r="C36" s="131">
        <v>32630.520606235677</v>
      </c>
      <c r="D36" s="117">
        <v>38400.184701130995</v>
      </c>
      <c r="E36" s="117">
        <v>60260</v>
      </c>
      <c r="F36" s="117">
        <v>7312.7149999999992</v>
      </c>
      <c r="G36" s="117">
        <v>16.412499999999998</v>
      </c>
      <c r="H36" s="117">
        <v>123.0558042</v>
      </c>
      <c r="I36" s="117">
        <v>130.81753333333333</v>
      </c>
      <c r="J36" s="117">
        <v>0</v>
      </c>
      <c r="K36" s="117">
        <v>138873.7061449</v>
      </c>
      <c r="L36" s="117">
        <v>122145.08333333331</v>
      </c>
      <c r="M36" s="117">
        <f t="shared" si="0"/>
        <v>261018.78947823332</v>
      </c>
      <c r="N36" s="131">
        <v>21432.219231499999</v>
      </c>
      <c r="O36" s="117">
        <v>17831.286066666664</v>
      </c>
      <c r="P36" s="117">
        <v>28639.799999999992</v>
      </c>
      <c r="Q36" s="117">
        <v>60260</v>
      </c>
      <c r="R36" s="117">
        <v>7312.7149999999992</v>
      </c>
      <c r="S36" s="117">
        <v>16.412499999999998</v>
      </c>
      <c r="T36" s="117">
        <v>123.0558042</v>
      </c>
      <c r="U36" s="117">
        <v>130.81753333333333</v>
      </c>
      <c r="V36" s="117">
        <v>0</v>
      </c>
      <c r="W36" s="117">
        <v>135746.3061357</v>
      </c>
      <c r="X36" s="117">
        <v>122145.08333333331</v>
      </c>
      <c r="Y36" s="132">
        <f t="shared" si="1"/>
        <v>257891.38946903331</v>
      </c>
    </row>
    <row r="37" spans="1:25" s="114" customFormat="1" ht="13" x14ac:dyDescent="0.3">
      <c r="A37" s="114">
        <v>32</v>
      </c>
      <c r="B37" s="114" t="s">
        <v>38</v>
      </c>
      <c r="C37" s="131">
        <v>19886.708742431925</v>
      </c>
      <c r="D37" s="117">
        <v>21063.344503901408</v>
      </c>
      <c r="E37" s="117">
        <v>44089.055</v>
      </c>
      <c r="F37" s="117">
        <v>4624.3975</v>
      </c>
      <c r="G37" s="117">
        <v>9.8049999999999979</v>
      </c>
      <c r="H37" s="117">
        <v>73.116078000000002</v>
      </c>
      <c r="I37" s="117">
        <v>148.8852</v>
      </c>
      <c r="J37" s="117">
        <v>0</v>
      </c>
      <c r="K37" s="117">
        <v>89895.312024333354</v>
      </c>
      <c r="L37" s="117">
        <v>74562.733333333337</v>
      </c>
      <c r="M37" s="117">
        <f t="shared" si="0"/>
        <v>164458.04535766668</v>
      </c>
      <c r="N37" s="131">
        <v>12734.383584999998</v>
      </c>
      <c r="O37" s="117">
        <v>10889.306183333332</v>
      </c>
      <c r="P37" s="117">
        <v>15649.605000000001</v>
      </c>
      <c r="Q37" s="117">
        <v>44089.055</v>
      </c>
      <c r="R37" s="117">
        <v>4624.3975</v>
      </c>
      <c r="S37" s="117">
        <v>9.8049999999999979</v>
      </c>
      <c r="T37" s="117">
        <v>73.116078000000002</v>
      </c>
      <c r="U37" s="117">
        <v>148.8852</v>
      </c>
      <c r="V37" s="117">
        <v>0</v>
      </c>
      <c r="W37" s="117">
        <v>88218.553546333351</v>
      </c>
      <c r="X37" s="117">
        <v>74562.733333333337</v>
      </c>
      <c r="Y37" s="132">
        <f t="shared" si="1"/>
        <v>162781.28687966667</v>
      </c>
    </row>
    <row r="38" spans="1:25" s="114" customFormat="1" ht="13" x14ac:dyDescent="0.3">
      <c r="A38" s="114">
        <v>33</v>
      </c>
      <c r="B38" s="114" t="s">
        <v>38</v>
      </c>
      <c r="C38" s="131">
        <v>40970.230935406573</v>
      </c>
      <c r="D38" s="117">
        <v>33937.009439526759</v>
      </c>
      <c r="E38" s="117">
        <v>55943.869999999995</v>
      </c>
      <c r="F38" s="117">
        <v>6907.1699999999983</v>
      </c>
      <c r="G38" s="117">
        <v>6.6258333333333335</v>
      </c>
      <c r="H38" s="117">
        <v>145.70832960000001</v>
      </c>
      <c r="I38" s="117">
        <v>146.12656000000001</v>
      </c>
      <c r="J38" s="117">
        <v>0</v>
      </c>
      <c r="K38" s="117">
        <v>138056.74109786664</v>
      </c>
      <c r="L38" s="117">
        <v>128060.47166666668</v>
      </c>
      <c r="M38" s="117">
        <f t="shared" si="0"/>
        <v>266117.21276453335</v>
      </c>
      <c r="N38" s="131">
        <v>25377.534071999999</v>
      </c>
      <c r="O38" s="117">
        <v>22491.578333333335</v>
      </c>
      <c r="P38" s="117">
        <v>24916.625999999993</v>
      </c>
      <c r="Q38" s="117">
        <v>55943.869999999995</v>
      </c>
      <c r="R38" s="117">
        <v>6907.1699999999983</v>
      </c>
      <c r="S38" s="117">
        <v>6.6258333333333335</v>
      </c>
      <c r="T38" s="117">
        <v>145.70832960000001</v>
      </c>
      <c r="U38" s="117">
        <v>146.12656000000001</v>
      </c>
      <c r="V38" s="117">
        <v>0</v>
      </c>
      <c r="W38" s="117">
        <v>135935.23912826664</v>
      </c>
      <c r="X38" s="117">
        <v>128060.47166666668</v>
      </c>
      <c r="Y38" s="132">
        <f t="shared" si="1"/>
        <v>263995.71079493331</v>
      </c>
    </row>
    <row r="39" spans="1:25" s="114" customFormat="1" ht="13" x14ac:dyDescent="0.3">
      <c r="A39" s="114">
        <v>34</v>
      </c>
      <c r="B39" s="114" t="s">
        <v>38</v>
      </c>
      <c r="C39" s="131">
        <v>22.751960563380283</v>
      </c>
      <c r="D39" s="117">
        <v>11.689039436619717</v>
      </c>
      <c r="E39" s="117">
        <v>13514.9948</v>
      </c>
      <c r="F39" s="117">
        <v>4.5125000000000002</v>
      </c>
      <c r="G39" s="117">
        <v>5.8333333333333336E-3</v>
      </c>
      <c r="H39" s="117">
        <v>8.7600000000000011E-2</v>
      </c>
      <c r="I39" s="117">
        <v>6.200000000000002E-2</v>
      </c>
      <c r="J39" s="117">
        <v>0</v>
      </c>
      <c r="K39" s="117">
        <v>13554.103733333335</v>
      </c>
      <c r="L39" s="117">
        <v>80.124999999999986</v>
      </c>
      <c r="M39" s="117">
        <f t="shared" si="0"/>
        <v>13634.228733333335</v>
      </c>
      <c r="N39" s="131">
        <v>15.257</v>
      </c>
      <c r="O39" s="117">
        <v>12.412000000000004</v>
      </c>
      <c r="P39" s="117">
        <v>8.1828000000000003</v>
      </c>
      <c r="Q39" s="117">
        <v>13514.9948</v>
      </c>
      <c r="R39" s="117">
        <v>4.5125000000000002</v>
      </c>
      <c r="S39" s="117">
        <v>5.8333333333333336E-3</v>
      </c>
      <c r="T39" s="117">
        <v>8.7600000000000011E-2</v>
      </c>
      <c r="U39" s="117">
        <v>6.200000000000002E-2</v>
      </c>
      <c r="V39" s="117">
        <v>0</v>
      </c>
      <c r="W39" s="117">
        <v>13555.514533333335</v>
      </c>
      <c r="X39" s="117">
        <v>80.124999999999986</v>
      </c>
      <c r="Y39" s="132">
        <f t="shared" si="1"/>
        <v>13635.639533333335</v>
      </c>
    </row>
    <row r="40" spans="1:25" s="114" customFormat="1" ht="13" x14ac:dyDescent="0.3">
      <c r="A40" s="114">
        <v>35</v>
      </c>
      <c r="B40" s="114" t="s">
        <v>38</v>
      </c>
      <c r="C40" s="131">
        <v>22.751960563380283</v>
      </c>
      <c r="D40" s="117">
        <v>11.689039436619717</v>
      </c>
      <c r="E40" s="117">
        <v>13514.9948</v>
      </c>
      <c r="F40" s="117">
        <v>4.5125000000000002</v>
      </c>
      <c r="G40" s="117">
        <v>5.8333333333333336E-3</v>
      </c>
      <c r="H40" s="117">
        <v>8.7600000000000011E-2</v>
      </c>
      <c r="I40" s="117">
        <v>6.200000000000002E-2</v>
      </c>
      <c r="J40" s="117">
        <v>0</v>
      </c>
      <c r="K40" s="117">
        <v>13554.103733333335</v>
      </c>
      <c r="L40" s="117">
        <v>80.124999999999986</v>
      </c>
      <c r="M40" s="117">
        <f t="shared" si="0"/>
        <v>13634.228733333335</v>
      </c>
      <c r="N40" s="131">
        <v>15.257</v>
      </c>
      <c r="O40" s="117">
        <v>12.412000000000004</v>
      </c>
      <c r="P40" s="117">
        <v>8.1828000000000003</v>
      </c>
      <c r="Q40" s="117">
        <v>13514.9948</v>
      </c>
      <c r="R40" s="117">
        <v>4.5125000000000002</v>
      </c>
      <c r="S40" s="117">
        <v>5.8333333333333336E-3</v>
      </c>
      <c r="T40" s="117">
        <v>8.7600000000000011E-2</v>
      </c>
      <c r="U40" s="117">
        <v>6.200000000000002E-2</v>
      </c>
      <c r="V40" s="117">
        <v>0</v>
      </c>
      <c r="W40" s="117">
        <v>13555.514533333335</v>
      </c>
      <c r="X40" s="117">
        <v>80.124999999999986</v>
      </c>
      <c r="Y40" s="132">
        <f t="shared" si="1"/>
        <v>13635.639533333335</v>
      </c>
    </row>
    <row r="41" spans="1:25" s="114" customFormat="1" ht="13" x14ac:dyDescent="0.3">
      <c r="A41" s="114">
        <v>36</v>
      </c>
      <c r="B41" s="114" t="s">
        <v>38</v>
      </c>
      <c r="C41" s="131">
        <v>30787.195539463148</v>
      </c>
      <c r="D41" s="117">
        <v>15659.223969311854</v>
      </c>
      <c r="E41" s="117">
        <v>35363.595400000006</v>
      </c>
      <c r="F41" s="117">
        <v>5277.5258333333331</v>
      </c>
      <c r="G41" s="117">
        <v>6.1849999999999987</v>
      </c>
      <c r="H41" s="117">
        <v>96.399322649999988</v>
      </c>
      <c r="I41" s="117">
        <v>93.452600000000004</v>
      </c>
      <c r="J41" s="117">
        <v>0</v>
      </c>
      <c r="K41" s="117">
        <v>87283.577664758341</v>
      </c>
      <c r="L41" s="117">
        <v>90096.67833333333</v>
      </c>
      <c r="M41" s="117">
        <f t="shared" si="0"/>
        <v>177380.25599809166</v>
      </c>
      <c r="N41" s="131">
        <v>16789.548694875</v>
      </c>
      <c r="O41" s="117">
        <v>17054.605166666668</v>
      </c>
      <c r="P41" s="117">
        <v>11185.736066666666</v>
      </c>
      <c r="Q41" s="117">
        <v>35363.595400000006</v>
      </c>
      <c r="R41" s="117">
        <v>5277.5258333333331</v>
      </c>
      <c r="S41" s="117">
        <v>6.1849999999999987</v>
      </c>
      <c r="T41" s="117">
        <v>96.399322649999988</v>
      </c>
      <c r="U41" s="117">
        <v>93.452600000000004</v>
      </c>
      <c r="V41" s="117">
        <v>0</v>
      </c>
      <c r="W41" s="117">
        <v>85867.048084191672</v>
      </c>
      <c r="X41" s="117">
        <v>90096.67833333333</v>
      </c>
      <c r="Y41" s="132">
        <f t="shared" si="1"/>
        <v>175963.726417525</v>
      </c>
    </row>
    <row r="42" spans="1:25" s="114" customFormat="1" ht="13" x14ac:dyDescent="0.3">
      <c r="A42" s="114">
        <v>37</v>
      </c>
      <c r="B42" s="114" t="s">
        <v>38</v>
      </c>
      <c r="C42" s="131">
        <v>179313.20902928358</v>
      </c>
      <c r="D42" s="117">
        <v>93123.909162283075</v>
      </c>
      <c r="E42" s="117">
        <v>92732.704000000012</v>
      </c>
      <c r="F42" s="117">
        <v>33214.419166666667</v>
      </c>
      <c r="G42" s="117">
        <v>48.193333333333335</v>
      </c>
      <c r="H42" s="117">
        <v>664.74746939999989</v>
      </c>
      <c r="I42" s="117">
        <v>545.50203999999997</v>
      </c>
      <c r="J42" s="117">
        <v>0</v>
      </c>
      <c r="K42" s="117">
        <v>399642.68420096673</v>
      </c>
      <c r="L42" s="117">
        <v>612009.46666666667</v>
      </c>
      <c r="M42" s="117">
        <f t="shared" si="0"/>
        <v>1011652.1508676334</v>
      </c>
      <c r="N42" s="131">
        <v>115776.8509205</v>
      </c>
      <c r="O42" s="117">
        <v>98121.876516666671</v>
      </c>
      <c r="P42" s="117">
        <v>65544.228000000003</v>
      </c>
      <c r="Q42" s="117">
        <v>92732.704000000012</v>
      </c>
      <c r="R42" s="117">
        <v>33214.419166666667</v>
      </c>
      <c r="S42" s="117">
        <v>48.193333333333335</v>
      </c>
      <c r="T42" s="117">
        <v>664.74746939999989</v>
      </c>
      <c r="U42" s="117">
        <v>545.50203999999997</v>
      </c>
      <c r="V42" s="117">
        <v>0</v>
      </c>
      <c r="W42" s="117">
        <v>406648.52144656674</v>
      </c>
      <c r="X42" s="117">
        <v>612009.46666666667</v>
      </c>
      <c r="Y42" s="132">
        <f t="shared" si="1"/>
        <v>1018657.9881132334</v>
      </c>
    </row>
    <row r="43" spans="1:25" s="114" customFormat="1" ht="13" x14ac:dyDescent="0.3">
      <c r="A43" s="114">
        <v>38</v>
      </c>
      <c r="B43" s="114" t="s">
        <v>38</v>
      </c>
      <c r="C43" s="131">
        <v>316748.42909372022</v>
      </c>
      <c r="D43" s="117">
        <v>110925.61696534646</v>
      </c>
      <c r="E43" s="117">
        <v>99454.284880000007</v>
      </c>
      <c r="F43" s="117">
        <v>63133.008333333339</v>
      </c>
      <c r="G43" s="117">
        <v>86.588333333333324</v>
      </c>
      <c r="H43" s="117">
        <v>1154.2669943999999</v>
      </c>
      <c r="I43" s="117">
        <v>1044.42968</v>
      </c>
      <c r="J43" s="117">
        <v>0</v>
      </c>
      <c r="K43" s="117">
        <v>592546.62428013328</v>
      </c>
      <c r="L43" s="117">
        <v>1069467.4041666666</v>
      </c>
      <c r="M43" s="117">
        <f t="shared" si="0"/>
        <v>1662014.0284467998</v>
      </c>
      <c r="N43" s="131">
        <v>201034.83485799996</v>
      </c>
      <c r="O43" s="117">
        <v>173561.54706666668</v>
      </c>
      <c r="P43" s="117">
        <v>74205.312659999996</v>
      </c>
      <c r="Q43" s="117">
        <v>99454.284880000007</v>
      </c>
      <c r="R43" s="117">
        <v>63133.008333333339</v>
      </c>
      <c r="S43" s="117">
        <v>86.588333333333324</v>
      </c>
      <c r="T43" s="117">
        <v>1154.2669943999999</v>
      </c>
      <c r="U43" s="117">
        <v>1044.42968</v>
      </c>
      <c r="V43" s="117">
        <v>0</v>
      </c>
      <c r="W43" s="117">
        <v>613674.27280573326</v>
      </c>
      <c r="X43" s="117">
        <v>1069467.4041666666</v>
      </c>
      <c r="Y43" s="132">
        <f t="shared" si="1"/>
        <v>1683141.6769723999</v>
      </c>
    </row>
    <row r="44" spans="1:25" s="114" customFormat="1" ht="13" x14ac:dyDescent="0.3">
      <c r="A44" s="114">
        <v>39</v>
      </c>
      <c r="B44" s="114" t="s">
        <v>38</v>
      </c>
      <c r="C44" s="131">
        <v>85371.422338253513</v>
      </c>
      <c r="D44" s="117">
        <v>29885.328946413141</v>
      </c>
      <c r="E44" s="117">
        <v>50896.386966666665</v>
      </c>
      <c r="F44" s="117">
        <v>17465.993333333332</v>
      </c>
      <c r="G44" s="117">
        <v>23.095833333333331</v>
      </c>
      <c r="H44" s="117">
        <v>257.54278799999997</v>
      </c>
      <c r="I44" s="117">
        <v>282.29840000000007</v>
      </c>
      <c r="J44" s="117">
        <v>0</v>
      </c>
      <c r="K44" s="117">
        <v>184182.06860599999</v>
      </c>
      <c r="L44" s="117">
        <v>269683.65083333332</v>
      </c>
      <c r="M44" s="117">
        <f t="shared" si="0"/>
        <v>453865.7194393333</v>
      </c>
      <c r="N44" s="131">
        <v>44855.368909999997</v>
      </c>
      <c r="O44" s="117">
        <v>47405.927349999991</v>
      </c>
      <c r="P44" s="117">
        <v>20562.573273333339</v>
      </c>
      <c r="Q44" s="117">
        <v>50896.386966666665</v>
      </c>
      <c r="R44" s="117">
        <v>17465.993333333332</v>
      </c>
      <c r="S44" s="117">
        <v>23.095833333333331</v>
      </c>
      <c r="T44" s="117">
        <v>257.54278799999997</v>
      </c>
      <c r="U44" s="117">
        <v>282.29840000000007</v>
      </c>
      <c r="V44" s="117">
        <v>0</v>
      </c>
      <c r="W44" s="117">
        <v>181749.18685466662</v>
      </c>
      <c r="X44" s="117">
        <v>269683.65083333332</v>
      </c>
      <c r="Y44" s="132">
        <f t="shared" si="1"/>
        <v>451432.83768799994</v>
      </c>
    </row>
    <row r="45" spans="1:25" s="114" customFormat="1" ht="13" x14ac:dyDescent="0.3">
      <c r="A45" s="114">
        <v>40</v>
      </c>
      <c r="B45" s="114" t="s">
        <v>38</v>
      </c>
      <c r="C45" s="131">
        <v>129997.99382507231</v>
      </c>
      <c r="D45" s="117">
        <v>64067.384506994385</v>
      </c>
      <c r="E45" s="117">
        <v>76793.2</v>
      </c>
      <c r="F45" s="117">
        <v>25149.21166666667</v>
      </c>
      <c r="G45" s="117">
        <v>40.614166666666662</v>
      </c>
      <c r="H45" s="117">
        <v>465.55131239999997</v>
      </c>
      <c r="I45" s="117">
        <v>451.77911999999998</v>
      </c>
      <c r="J45" s="117">
        <v>0</v>
      </c>
      <c r="K45" s="117">
        <v>296965.73459780012</v>
      </c>
      <c r="L45" s="117">
        <v>435794.47333333333</v>
      </c>
      <c r="M45" s="117">
        <f t="shared" si="0"/>
        <v>732760.20793113345</v>
      </c>
      <c r="N45" s="131">
        <v>81083.520242999992</v>
      </c>
      <c r="O45" s="117">
        <v>71327.781816666669</v>
      </c>
      <c r="P45" s="117">
        <v>45005.400000000016</v>
      </c>
      <c r="Q45" s="117">
        <v>76793.2</v>
      </c>
      <c r="R45" s="117">
        <v>25149.21166666667</v>
      </c>
      <c r="S45" s="117">
        <v>40.614166666666662</v>
      </c>
      <c r="T45" s="117">
        <v>465.55131239999997</v>
      </c>
      <c r="U45" s="117">
        <v>451.77911999999998</v>
      </c>
      <c r="V45" s="117">
        <v>0</v>
      </c>
      <c r="W45" s="117">
        <v>300317.05832540011</v>
      </c>
      <c r="X45" s="117">
        <v>435794.47333333333</v>
      </c>
      <c r="Y45" s="132">
        <f t="shared" si="1"/>
        <v>736111.5316587335</v>
      </c>
    </row>
    <row r="46" spans="1:25" s="114" customFormat="1" ht="13" x14ac:dyDescent="0.3">
      <c r="A46" s="114">
        <v>41</v>
      </c>
      <c r="B46" s="114" t="s">
        <v>38</v>
      </c>
      <c r="C46" s="131">
        <v>78318.148566098564</v>
      </c>
      <c r="D46" s="117">
        <v>181377.52893373475</v>
      </c>
      <c r="E46" s="117">
        <v>122162.95491999997</v>
      </c>
      <c r="F46" s="117">
        <v>61144.148333333338</v>
      </c>
      <c r="G46" s="117">
        <v>73.69250000000001</v>
      </c>
      <c r="H46" s="117">
        <v>1702.377999</v>
      </c>
      <c r="I46" s="117">
        <v>1667.9054000000003</v>
      </c>
      <c r="J46" s="117">
        <v>0</v>
      </c>
      <c r="K46" s="117">
        <v>446446.7566521666</v>
      </c>
      <c r="L46" s="117">
        <v>1227515.7175000003</v>
      </c>
      <c r="M46" s="117">
        <f t="shared" si="0"/>
        <v>1673962.4741521669</v>
      </c>
      <c r="N46" s="131">
        <v>296497.50149250001</v>
      </c>
      <c r="O46" s="117">
        <v>26330.196200000002</v>
      </c>
      <c r="P46" s="117">
        <v>123309.64386666664</v>
      </c>
      <c r="Q46" s="117">
        <v>122162.95491999997</v>
      </c>
      <c r="R46" s="117">
        <v>61144.148333333338</v>
      </c>
      <c r="S46" s="117">
        <v>73.69250000000001</v>
      </c>
      <c r="T46" s="117">
        <v>1702.377999</v>
      </c>
      <c r="U46" s="117">
        <v>1667.9054000000003</v>
      </c>
      <c r="V46" s="117">
        <v>0</v>
      </c>
      <c r="W46" s="117">
        <v>632888.42071149999</v>
      </c>
      <c r="X46" s="117">
        <v>1227515.7175000003</v>
      </c>
      <c r="Y46" s="132">
        <f t="shared" si="1"/>
        <v>1860404.1382115004</v>
      </c>
    </row>
    <row r="47" spans="1:25" s="114" customFormat="1" ht="13" x14ac:dyDescent="0.3">
      <c r="A47" s="114">
        <v>42</v>
      </c>
      <c r="B47" s="114" t="s">
        <v>38</v>
      </c>
      <c r="C47" s="131">
        <v>138841.09684908731</v>
      </c>
      <c r="D47" s="117">
        <v>91458.566731512663</v>
      </c>
      <c r="E47" s="117">
        <v>92669.199999999968</v>
      </c>
      <c r="F47" s="117">
        <v>29917.211666666666</v>
      </c>
      <c r="G47" s="117">
        <v>42.649166666666666</v>
      </c>
      <c r="H47" s="117">
        <v>550.70616359999997</v>
      </c>
      <c r="I47" s="117">
        <v>442.68</v>
      </c>
      <c r="J47" s="117">
        <v>0</v>
      </c>
      <c r="K47" s="117">
        <v>353922.11057753331</v>
      </c>
      <c r="L47" s="117">
        <v>503993.89833333337</v>
      </c>
      <c r="M47" s="117">
        <f t="shared" si="0"/>
        <v>857916.00891086669</v>
      </c>
      <c r="N47" s="131">
        <v>95914.656827000013</v>
      </c>
      <c r="O47" s="117">
        <v>75553.860949999987</v>
      </c>
      <c r="P47" s="117">
        <v>65462.400000000016</v>
      </c>
      <c r="Q47" s="117">
        <v>92669.199999999968</v>
      </c>
      <c r="R47" s="117">
        <v>29917.211666666666</v>
      </c>
      <c r="S47" s="117">
        <v>42.649166666666666</v>
      </c>
      <c r="T47" s="117">
        <v>550.70616359999997</v>
      </c>
      <c r="U47" s="117">
        <v>442.68</v>
      </c>
      <c r="V47" s="117">
        <v>0</v>
      </c>
      <c r="W47" s="117">
        <v>360553.36477393337</v>
      </c>
      <c r="X47" s="117">
        <v>503993.89833333337</v>
      </c>
      <c r="Y47" s="132">
        <f t="shared" si="1"/>
        <v>864547.26310726674</v>
      </c>
    </row>
    <row r="48" spans="1:25" s="114" customFormat="1" ht="13" x14ac:dyDescent="0.3">
      <c r="A48" s="114">
        <v>43</v>
      </c>
      <c r="B48" s="114" t="s">
        <v>38</v>
      </c>
      <c r="C48" s="131">
        <v>45469.364627077935</v>
      </c>
      <c r="D48" s="117">
        <v>33844.376582188743</v>
      </c>
      <c r="E48" s="117">
        <v>55517</v>
      </c>
      <c r="F48" s="117">
        <v>9691.8708333333325</v>
      </c>
      <c r="G48" s="117">
        <v>15.225833333333334</v>
      </c>
      <c r="H48" s="117">
        <v>173.43853559999999</v>
      </c>
      <c r="I48" s="117">
        <v>142.54419999999999</v>
      </c>
      <c r="J48" s="117">
        <v>0</v>
      </c>
      <c r="K48" s="117">
        <v>144853.82061153333</v>
      </c>
      <c r="L48" s="117">
        <v>161909.48750000002</v>
      </c>
      <c r="M48" s="117">
        <f t="shared" si="0"/>
        <v>306763.30811153335</v>
      </c>
      <c r="N48" s="131">
        <v>30207.211616999997</v>
      </c>
      <c r="O48" s="117">
        <v>24824.206866666671</v>
      </c>
      <c r="P48" s="117">
        <v>24548.399999999998</v>
      </c>
      <c r="Q48" s="117">
        <v>55517</v>
      </c>
      <c r="R48" s="117">
        <v>9691.8708333333325</v>
      </c>
      <c r="S48" s="117">
        <v>15.225833333333334</v>
      </c>
      <c r="T48" s="117">
        <v>173.43853559999999</v>
      </c>
      <c r="U48" s="117">
        <v>142.54419999999999</v>
      </c>
      <c r="V48" s="117">
        <v>0</v>
      </c>
      <c r="W48" s="117">
        <v>145119.89788593331</v>
      </c>
      <c r="X48" s="117">
        <v>161909.48750000002</v>
      </c>
      <c r="Y48" s="132">
        <f t="shared" si="1"/>
        <v>307029.38538593333</v>
      </c>
    </row>
    <row r="49" spans="1:25" s="114" customFormat="1" ht="13" x14ac:dyDescent="0.3">
      <c r="A49" s="114">
        <v>44</v>
      </c>
      <c r="B49" s="114" t="s">
        <v>38</v>
      </c>
      <c r="C49" s="131">
        <v>77526.549345558684</v>
      </c>
      <c r="D49" s="117">
        <v>69797.566681774639</v>
      </c>
      <c r="E49" s="117">
        <v>81535.202440000008</v>
      </c>
      <c r="F49" s="117">
        <v>16842.387500000001</v>
      </c>
      <c r="G49" s="117">
        <v>17.4025</v>
      </c>
      <c r="H49" s="117">
        <v>311.83892399999996</v>
      </c>
      <c r="I49" s="117">
        <v>249.31935999999996</v>
      </c>
      <c r="J49" s="117">
        <v>0</v>
      </c>
      <c r="K49" s="117">
        <v>246280.26675133334</v>
      </c>
      <c r="L49" s="117">
        <v>285153.45583333331</v>
      </c>
      <c r="M49" s="117">
        <f t="shared" si="0"/>
        <v>531433.72258466668</v>
      </c>
      <c r="N49" s="131">
        <v>54311.945929999987</v>
      </c>
      <c r="O49" s="117">
        <v>42137.291933333334</v>
      </c>
      <c r="P49" s="117">
        <v>51115.701330000004</v>
      </c>
      <c r="Q49" s="117">
        <v>81535.202440000008</v>
      </c>
      <c r="R49" s="117">
        <v>16842.387500000001</v>
      </c>
      <c r="S49" s="117">
        <v>17.4025</v>
      </c>
      <c r="T49" s="117">
        <v>311.83892399999996</v>
      </c>
      <c r="U49" s="117">
        <v>249.31935999999996</v>
      </c>
      <c r="V49" s="117">
        <v>0</v>
      </c>
      <c r="W49" s="117">
        <v>246521.08991733336</v>
      </c>
      <c r="X49" s="117">
        <v>285153.45583333331</v>
      </c>
      <c r="Y49" s="132">
        <f t="shared" si="1"/>
        <v>531674.54575066664</v>
      </c>
    </row>
    <row r="50" spans="1:25" s="114" customFormat="1" ht="13" x14ac:dyDescent="0.3">
      <c r="A50" s="114">
        <v>45</v>
      </c>
      <c r="B50" s="114" t="s">
        <v>38</v>
      </c>
      <c r="C50" s="131">
        <v>33035.269547528398</v>
      </c>
      <c r="D50" s="117">
        <v>12328.844164563263</v>
      </c>
      <c r="E50" s="117">
        <v>29734.203324999999</v>
      </c>
      <c r="F50" s="117">
        <v>6724.5425000000023</v>
      </c>
      <c r="G50" s="117">
        <v>10.090833333333332</v>
      </c>
      <c r="H50" s="117">
        <v>122.83566254999998</v>
      </c>
      <c r="I50" s="117">
        <v>99.304855000000018</v>
      </c>
      <c r="J50" s="117">
        <v>0</v>
      </c>
      <c r="K50" s="117">
        <v>82055.090887974991</v>
      </c>
      <c r="L50" s="117">
        <v>112936.78000000001</v>
      </c>
      <c r="M50" s="117">
        <f t="shared" si="0"/>
        <v>194991.870887975</v>
      </c>
      <c r="N50" s="131">
        <v>21393.877894124998</v>
      </c>
      <c r="O50" s="117">
        <v>18072.906333333332</v>
      </c>
      <c r="P50" s="117">
        <v>8305.7882416666653</v>
      </c>
      <c r="Q50" s="117">
        <v>29734.203324999999</v>
      </c>
      <c r="R50" s="117">
        <v>6724.5425000000023</v>
      </c>
      <c r="S50" s="117">
        <v>10.090833333333332</v>
      </c>
      <c r="T50" s="117">
        <v>122.83566254999998</v>
      </c>
      <c r="U50" s="117">
        <v>99.304855000000018</v>
      </c>
      <c r="V50" s="117">
        <v>0</v>
      </c>
      <c r="W50" s="117">
        <v>84463.549645008316</v>
      </c>
      <c r="X50" s="117">
        <v>112936.78000000001</v>
      </c>
      <c r="Y50" s="132">
        <f t="shared" si="1"/>
        <v>197400.32964500831</v>
      </c>
    </row>
    <row r="51" spans="1:25" s="114" customFormat="1" ht="13" x14ac:dyDescent="0.3">
      <c r="A51" s="114">
        <v>46</v>
      </c>
      <c r="B51" s="114" t="s">
        <v>38</v>
      </c>
      <c r="C51" s="131">
        <v>41339.583969656342</v>
      </c>
      <c r="D51" s="117">
        <v>53947.442817143659</v>
      </c>
      <c r="E51" s="117">
        <v>73189.347999999998</v>
      </c>
      <c r="F51" s="117">
        <v>9069.256666666668</v>
      </c>
      <c r="G51" s="117">
        <v>11.36</v>
      </c>
      <c r="H51" s="117">
        <v>161.04136079999998</v>
      </c>
      <c r="I51" s="117">
        <v>135.61135999999999</v>
      </c>
      <c r="J51" s="117">
        <v>0</v>
      </c>
      <c r="K51" s="117">
        <v>177853.64417426666</v>
      </c>
      <c r="L51" s="117">
        <v>148714.65000000002</v>
      </c>
      <c r="M51" s="117">
        <f t="shared" si="0"/>
        <v>326568.29417426669</v>
      </c>
      <c r="N51" s="131">
        <v>28048.037005999999</v>
      </c>
      <c r="O51" s="117">
        <v>22530.262400000003</v>
      </c>
      <c r="P51" s="117">
        <v>40361.661000000007</v>
      </c>
      <c r="Q51" s="117">
        <v>73189.347999999998</v>
      </c>
      <c r="R51" s="117">
        <v>9069.256666666668</v>
      </c>
      <c r="S51" s="117">
        <v>11.36</v>
      </c>
      <c r="T51" s="117">
        <v>161.04136079999998</v>
      </c>
      <c r="U51" s="117">
        <v>135.61135999999999</v>
      </c>
      <c r="V51" s="117">
        <v>0</v>
      </c>
      <c r="W51" s="117">
        <v>173506.57779346668</v>
      </c>
      <c r="X51" s="117">
        <v>148714.65000000002</v>
      </c>
      <c r="Y51" s="132">
        <f t="shared" si="1"/>
        <v>322221.22779346671</v>
      </c>
    </row>
    <row r="52" spans="1:25" s="114" customFormat="1" ht="13" x14ac:dyDescent="0.3">
      <c r="A52" s="114">
        <v>47</v>
      </c>
      <c r="B52" s="114" t="s">
        <v>38</v>
      </c>
      <c r="C52" s="131">
        <v>50813.174055281685</v>
      </c>
      <c r="D52" s="117">
        <v>50315.515203884977</v>
      </c>
      <c r="E52" s="117">
        <v>70095.663180000003</v>
      </c>
      <c r="F52" s="117">
        <v>12390.584166666667</v>
      </c>
      <c r="G52" s="117">
        <v>34.185833333333328</v>
      </c>
      <c r="H52" s="117">
        <v>190.290075</v>
      </c>
      <c r="I52" s="117">
        <v>422.33904000000007</v>
      </c>
      <c r="J52" s="117">
        <v>0</v>
      </c>
      <c r="K52" s="117">
        <v>184261.75155416664</v>
      </c>
      <c r="L52" s="117">
        <v>201536.51333333331</v>
      </c>
      <c r="M52" s="117">
        <f t="shared" si="0"/>
        <v>385798.26488749997</v>
      </c>
      <c r="N52" s="131">
        <v>33142.188062499998</v>
      </c>
      <c r="O52" s="117">
        <v>27783.020799999998</v>
      </c>
      <c r="P52" s="117">
        <v>37216.480593333326</v>
      </c>
      <c r="Q52" s="117">
        <v>70095.663180000003</v>
      </c>
      <c r="R52" s="117">
        <v>12390.584166666667</v>
      </c>
      <c r="S52" s="117">
        <v>34.185833333333328</v>
      </c>
      <c r="T52" s="117">
        <v>190.290075</v>
      </c>
      <c r="U52" s="117">
        <v>422.33904000000007</v>
      </c>
      <c r="V52" s="117">
        <v>0</v>
      </c>
      <c r="W52" s="117">
        <v>181274.7517508333</v>
      </c>
      <c r="X52" s="117">
        <v>201536.51333333331</v>
      </c>
      <c r="Y52" s="132">
        <f t="shared" si="1"/>
        <v>382811.2650841666</v>
      </c>
    </row>
    <row r="53" spans="1:25" s="114" customFormat="1" ht="13" x14ac:dyDescent="0.3">
      <c r="A53" s="114">
        <v>48</v>
      </c>
      <c r="B53" s="114" t="s">
        <v>38</v>
      </c>
      <c r="C53" s="131">
        <v>33247.007431176527</v>
      </c>
      <c r="D53" s="117">
        <v>23542.010363590143</v>
      </c>
      <c r="E53" s="117">
        <v>46688.210000000014</v>
      </c>
      <c r="F53" s="117">
        <v>6554.5608333333339</v>
      </c>
      <c r="G53" s="117">
        <v>7.1366666666666667</v>
      </c>
      <c r="H53" s="117">
        <v>129.68044860000001</v>
      </c>
      <c r="I53" s="117">
        <v>113.52014000000001</v>
      </c>
      <c r="J53" s="117">
        <v>0</v>
      </c>
      <c r="K53" s="117">
        <v>110282.12588336669</v>
      </c>
      <c r="L53" s="117">
        <v>114417.39333333333</v>
      </c>
      <c r="M53" s="117">
        <f t="shared" si="0"/>
        <v>224699.51921670002</v>
      </c>
      <c r="N53" s="131">
        <v>22586.011464499999</v>
      </c>
      <c r="O53" s="117">
        <v>18117.848116666668</v>
      </c>
      <c r="P53" s="117">
        <v>16979.309999999998</v>
      </c>
      <c r="Q53" s="117">
        <v>46688.210000000014</v>
      </c>
      <c r="R53" s="117">
        <v>6554.5608333333339</v>
      </c>
      <c r="S53" s="117">
        <v>7.1366666666666667</v>
      </c>
      <c r="T53" s="117">
        <v>129.68044860000001</v>
      </c>
      <c r="U53" s="117">
        <v>113.52014000000001</v>
      </c>
      <c r="V53" s="117">
        <v>0</v>
      </c>
      <c r="W53" s="117">
        <v>111176.27766976668</v>
      </c>
      <c r="X53" s="117">
        <v>114417.39333333333</v>
      </c>
      <c r="Y53" s="132">
        <f t="shared" si="1"/>
        <v>225593.6710031</v>
      </c>
    </row>
    <row r="54" spans="1:25" s="114" customFormat="1" ht="13" x14ac:dyDescent="0.3">
      <c r="A54" s="114">
        <v>49</v>
      </c>
      <c r="B54" s="114" t="s">
        <v>38</v>
      </c>
      <c r="C54" s="131">
        <v>207.19718532065724</v>
      </c>
      <c r="D54" s="117">
        <v>7545.3673525626764</v>
      </c>
      <c r="E54" s="117">
        <v>22736.765316666668</v>
      </c>
      <c r="F54" s="117">
        <v>46.439166666666665</v>
      </c>
      <c r="G54" s="117">
        <v>8.5833333333333331E-2</v>
      </c>
      <c r="H54" s="117">
        <v>0.8093672999999999</v>
      </c>
      <c r="I54" s="117">
        <v>2.0475766666666666</v>
      </c>
      <c r="J54" s="117">
        <v>0</v>
      </c>
      <c r="K54" s="117">
        <v>30538.71179851667</v>
      </c>
      <c r="L54" s="117">
        <v>773.92083333333323</v>
      </c>
      <c r="M54" s="117">
        <f t="shared" si="0"/>
        <v>31312.632631850003</v>
      </c>
      <c r="N54" s="131">
        <v>140.96480474999998</v>
      </c>
      <c r="O54" s="117">
        <v>112.89748333333334</v>
      </c>
      <c r="P54" s="117">
        <v>5876.9551500000007</v>
      </c>
      <c r="Q54" s="117">
        <v>22736.765316666668</v>
      </c>
      <c r="R54" s="117">
        <v>46.439166666666665</v>
      </c>
      <c r="S54" s="117">
        <v>8.5833333333333331E-2</v>
      </c>
      <c r="T54" s="117">
        <v>0.8093672999999999</v>
      </c>
      <c r="U54" s="117">
        <v>2.0475766666666666</v>
      </c>
      <c r="V54" s="117">
        <v>0</v>
      </c>
      <c r="W54" s="117">
        <v>28916.964698716671</v>
      </c>
      <c r="X54" s="117">
        <v>773.92083333333323</v>
      </c>
      <c r="Y54" s="132">
        <f t="shared" si="1"/>
        <v>29690.885532050004</v>
      </c>
    </row>
    <row r="55" spans="1:25" s="114" customFormat="1" ht="13" x14ac:dyDescent="0.3">
      <c r="A55" s="114">
        <v>50</v>
      </c>
      <c r="B55" s="114" t="s">
        <v>38</v>
      </c>
      <c r="C55" s="131">
        <v>146784.43660714084</v>
      </c>
      <c r="D55" s="117">
        <v>48278.402659692489</v>
      </c>
      <c r="E55" s="117">
        <v>64499.078208333347</v>
      </c>
      <c r="F55" s="117">
        <v>28737.751666666667</v>
      </c>
      <c r="G55" s="117">
        <v>40.472500000000004</v>
      </c>
      <c r="H55" s="117">
        <v>502.377501</v>
      </c>
      <c r="I55" s="117">
        <v>708.43986666666672</v>
      </c>
      <c r="J55" s="117">
        <v>0</v>
      </c>
      <c r="K55" s="117">
        <v>289550.95900949999</v>
      </c>
      <c r="L55" s="117">
        <v>476640.09</v>
      </c>
      <c r="M55" s="117">
        <f t="shared" si="0"/>
        <v>766191.04900950007</v>
      </c>
      <c r="N55" s="131">
        <v>87497.414757499981</v>
      </c>
      <c r="O55" s="117">
        <v>80810.808399999994</v>
      </c>
      <c r="P55" s="117">
        <v>32296.507691666669</v>
      </c>
      <c r="Q55" s="117">
        <v>64499.078208333347</v>
      </c>
      <c r="R55" s="117">
        <v>28737.751666666667</v>
      </c>
      <c r="S55" s="117">
        <v>40.472500000000004</v>
      </c>
      <c r="T55" s="117">
        <v>502.377501</v>
      </c>
      <c r="U55" s="117">
        <v>708.43986666666672</v>
      </c>
      <c r="V55" s="117">
        <v>0</v>
      </c>
      <c r="W55" s="117">
        <v>295092.8505918333</v>
      </c>
      <c r="X55" s="117">
        <v>476640.09</v>
      </c>
      <c r="Y55" s="132">
        <f t="shared" si="1"/>
        <v>771732.94059183332</v>
      </c>
    </row>
    <row r="56" spans="1:25" s="114" customFormat="1" ht="13" x14ac:dyDescent="0.3">
      <c r="A56" s="114">
        <v>51</v>
      </c>
      <c r="B56" s="114" t="s">
        <v>38</v>
      </c>
      <c r="C56" s="131">
        <v>114737.17506791925</v>
      </c>
      <c r="D56" s="117">
        <v>41365.082163880747</v>
      </c>
      <c r="E56" s="117">
        <v>59173.001016666669</v>
      </c>
      <c r="F56" s="117">
        <v>22683.280833333334</v>
      </c>
      <c r="G56" s="117">
        <v>32.345000000000006</v>
      </c>
      <c r="H56" s="117">
        <v>427.59139080000006</v>
      </c>
      <c r="I56" s="117">
        <v>373.0292</v>
      </c>
      <c r="J56" s="117">
        <v>0</v>
      </c>
      <c r="K56" s="117">
        <v>238791.50467259999</v>
      </c>
      <c r="L56" s="117">
        <v>388360.84083333326</v>
      </c>
      <c r="M56" s="117">
        <f t="shared" si="0"/>
        <v>627152.34550593328</v>
      </c>
      <c r="N56" s="131">
        <v>74472.167230999985</v>
      </c>
      <c r="O56" s="117">
        <v>62759.054183333326</v>
      </c>
      <c r="P56" s="117">
        <v>27702.134463333336</v>
      </c>
      <c r="Q56" s="117">
        <v>59173.001016666669</v>
      </c>
      <c r="R56" s="117">
        <v>22683.280833333334</v>
      </c>
      <c r="S56" s="117">
        <v>32.345000000000006</v>
      </c>
      <c r="T56" s="117">
        <v>427.59139080000006</v>
      </c>
      <c r="U56" s="117">
        <v>373.0292</v>
      </c>
      <c r="V56" s="117">
        <v>0</v>
      </c>
      <c r="W56" s="117">
        <v>247622.60331846666</v>
      </c>
      <c r="X56" s="117">
        <v>388360.84083333326</v>
      </c>
      <c r="Y56" s="132">
        <f t="shared" si="1"/>
        <v>635983.44415179989</v>
      </c>
    </row>
    <row r="57" spans="1:25" s="114" customFormat="1" ht="13" x14ac:dyDescent="0.3">
      <c r="A57" s="114">
        <v>52</v>
      </c>
      <c r="B57" s="114" t="s">
        <v>38</v>
      </c>
      <c r="C57" s="131">
        <v>103773.65481584227</v>
      </c>
      <c r="D57" s="117">
        <v>45940.545578557743</v>
      </c>
      <c r="E57" s="117">
        <v>64458.753924999997</v>
      </c>
      <c r="F57" s="117">
        <v>19640.135000000002</v>
      </c>
      <c r="G57" s="117">
        <v>30.545833333333334</v>
      </c>
      <c r="H57" s="117">
        <v>334.77926639999998</v>
      </c>
      <c r="I57" s="117">
        <v>314.18624</v>
      </c>
      <c r="J57" s="117">
        <v>0</v>
      </c>
      <c r="K57" s="117">
        <v>234492.60065913337</v>
      </c>
      <c r="L57" s="117">
        <v>328404.69583333336</v>
      </c>
      <c r="M57" s="117">
        <f t="shared" si="0"/>
        <v>562897.2964924667</v>
      </c>
      <c r="N57" s="131">
        <v>58307.388897999997</v>
      </c>
      <c r="O57" s="117">
        <v>57370.280949999993</v>
      </c>
      <c r="P57" s="117">
        <v>32261.723214999995</v>
      </c>
      <c r="Q57" s="117">
        <v>64458.753924999997</v>
      </c>
      <c r="R57" s="117">
        <v>19640.135000000002</v>
      </c>
      <c r="S57" s="117">
        <v>30.545833333333334</v>
      </c>
      <c r="T57" s="117">
        <v>334.77926639999998</v>
      </c>
      <c r="U57" s="117">
        <v>314.18624</v>
      </c>
      <c r="V57" s="117">
        <v>0</v>
      </c>
      <c r="W57" s="117">
        <v>232717.79332773335</v>
      </c>
      <c r="X57" s="117">
        <v>328404.69583333336</v>
      </c>
      <c r="Y57" s="132">
        <f t="shared" si="1"/>
        <v>561122.48916106671</v>
      </c>
    </row>
    <row r="58" spans="1:25" s="114" customFormat="1" ht="13" x14ac:dyDescent="0.3">
      <c r="A58" s="114">
        <v>53</v>
      </c>
      <c r="B58" s="114" t="s">
        <v>38</v>
      </c>
      <c r="C58" s="131">
        <v>347819.76596861967</v>
      </c>
      <c r="D58" s="117">
        <v>141763.6150473803</v>
      </c>
      <c r="E58" s="117">
        <v>115344.08199999995</v>
      </c>
      <c r="F58" s="117">
        <v>69754.629166666666</v>
      </c>
      <c r="G58" s="117">
        <v>85.27000000000001</v>
      </c>
      <c r="H58" s="117">
        <v>1269.7194959999999</v>
      </c>
      <c r="I58" s="117">
        <v>1050.40896</v>
      </c>
      <c r="J58" s="117">
        <v>0</v>
      </c>
      <c r="K58" s="117">
        <v>677087.49063866655</v>
      </c>
      <c r="L58" s="117">
        <v>1175168.4558333333</v>
      </c>
      <c r="M58" s="117">
        <f t="shared" si="0"/>
        <v>1852255.9464719999</v>
      </c>
      <c r="N58" s="131">
        <v>221142.81222000005</v>
      </c>
      <c r="O58" s="117">
        <v>190560.97055</v>
      </c>
      <c r="P58" s="117">
        <v>97027.550999999992</v>
      </c>
      <c r="Q58" s="117">
        <v>115344.08199999995</v>
      </c>
      <c r="R58" s="117">
        <v>69754.629166666666</v>
      </c>
      <c r="S58" s="117">
        <v>85.27000000000001</v>
      </c>
      <c r="T58" s="117">
        <v>1269.7194959999999</v>
      </c>
      <c r="U58" s="117">
        <v>1050.40896</v>
      </c>
      <c r="V58" s="117">
        <v>0</v>
      </c>
      <c r="W58" s="117">
        <v>696235.44339266664</v>
      </c>
      <c r="X58" s="117">
        <v>1175168.4558333333</v>
      </c>
      <c r="Y58" s="132">
        <f t="shared" si="1"/>
        <v>1871403.8992260001</v>
      </c>
    </row>
    <row r="59" spans="1:25" s="114" customFormat="1" ht="13" x14ac:dyDescent="0.3">
      <c r="A59" s="114">
        <v>54</v>
      </c>
      <c r="B59" s="114" t="s">
        <v>38</v>
      </c>
      <c r="C59" s="131">
        <v>7866.1781543596253</v>
      </c>
      <c r="D59" s="117">
        <v>12337.007203407042</v>
      </c>
      <c r="E59" s="117">
        <v>31693.085000000003</v>
      </c>
      <c r="F59" s="117">
        <v>1721.6158333333333</v>
      </c>
      <c r="G59" s="117">
        <v>2.8391666666666668</v>
      </c>
      <c r="H59" s="117">
        <v>29.538426599999998</v>
      </c>
      <c r="I59" s="117">
        <v>26.377226666666669</v>
      </c>
      <c r="J59" s="117">
        <v>0</v>
      </c>
      <c r="K59" s="117">
        <v>53676.641011033324</v>
      </c>
      <c r="L59" s="117">
        <v>28382.839999999997</v>
      </c>
      <c r="M59" s="117">
        <f t="shared" si="0"/>
        <v>82059.48101103332</v>
      </c>
      <c r="N59" s="131">
        <v>5144.6092994999999</v>
      </c>
      <c r="O59" s="117">
        <v>4300.0339666666669</v>
      </c>
      <c r="P59" s="117">
        <v>9307.9349999999995</v>
      </c>
      <c r="Q59" s="117">
        <v>31693.085000000003</v>
      </c>
      <c r="R59" s="117">
        <v>1721.6158333333333</v>
      </c>
      <c r="S59" s="117">
        <v>2.8391666666666668</v>
      </c>
      <c r="T59" s="117">
        <v>29.538426599999998</v>
      </c>
      <c r="U59" s="117">
        <v>26.377226666666669</v>
      </c>
      <c r="V59" s="117">
        <v>0</v>
      </c>
      <c r="W59" s="117">
        <v>52226.033919433321</v>
      </c>
      <c r="X59" s="117">
        <v>28382.839999999997</v>
      </c>
      <c r="Y59" s="132">
        <f t="shared" si="1"/>
        <v>80608.873919433317</v>
      </c>
    </row>
    <row r="60" spans="1:25" s="114" customFormat="1" ht="13" x14ac:dyDescent="0.3">
      <c r="A60" s="114">
        <v>55</v>
      </c>
      <c r="B60" s="114" t="s">
        <v>38</v>
      </c>
      <c r="C60" s="131">
        <v>305626.20877995301</v>
      </c>
      <c r="D60" s="117">
        <v>117497.09515838027</v>
      </c>
      <c r="E60" s="117">
        <v>105370</v>
      </c>
      <c r="F60" s="117">
        <v>54574.169166666667</v>
      </c>
      <c r="G60" s="117">
        <v>75.371666666666684</v>
      </c>
      <c r="H60" s="117">
        <v>920.33943000000011</v>
      </c>
      <c r="I60" s="117">
        <v>936.52983999999981</v>
      </c>
      <c r="J60" s="117">
        <v>0</v>
      </c>
      <c r="K60" s="117">
        <v>584999.71404166671</v>
      </c>
      <c r="L60" s="117">
        <v>903646.48999999987</v>
      </c>
      <c r="M60" s="117">
        <f t="shared" si="0"/>
        <v>1488646.2040416666</v>
      </c>
      <c r="N60" s="131">
        <v>160292.45072499997</v>
      </c>
      <c r="O60" s="117">
        <v>169730.63498333332</v>
      </c>
      <c r="P60" s="117">
        <v>81828</v>
      </c>
      <c r="Q60" s="117">
        <v>105370</v>
      </c>
      <c r="R60" s="117">
        <v>54574.169166666667</v>
      </c>
      <c r="S60" s="117">
        <v>75.371666666666684</v>
      </c>
      <c r="T60" s="117">
        <v>920.33943000000011</v>
      </c>
      <c r="U60" s="117">
        <v>936.52983999999981</v>
      </c>
      <c r="V60" s="117">
        <v>0</v>
      </c>
      <c r="W60" s="117">
        <v>573727.49581166671</v>
      </c>
      <c r="X60" s="117">
        <v>903646.48999999987</v>
      </c>
      <c r="Y60" s="132">
        <f t="shared" si="1"/>
        <v>1477373.9858116666</v>
      </c>
    </row>
    <row r="61" spans="1:25" s="114" customFormat="1" ht="13" x14ac:dyDescent="0.3">
      <c r="A61" s="114">
        <v>56</v>
      </c>
      <c r="B61" s="114" t="s">
        <v>38</v>
      </c>
      <c r="C61" s="131">
        <v>455651.41216984781</v>
      </c>
      <c r="D61" s="117">
        <v>186259.99388108545</v>
      </c>
      <c r="E61" s="117">
        <v>131172.36186000003</v>
      </c>
      <c r="F61" s="117">
        <v>87088.306666666656</v>
      </c>
      <c r="G61" s="117">
        <v>143.02249999999998</v>
      </c>
      <c r="H61" s="117">
        <v>1417.7331456000002</v>
      </c>
      <c r="I61" s="117">
        <v>1403.4518399999997</v>
      </c>
      <c r="J61" s="117">
        <v>0</v>
      </c>
      <c r="K61" s="117">
        <v>863136.28206319991</v>
      </c>
      <c r="L61" s="117">
        <v>1436795.9166666667</v>
      </c>
      <c r="M61" s="117">
        <f t="shared" si="0"/>
        <v>2299932.1987298666</v>
      </c>
      <c r="N61" s="131">
        <v>246921.85619199998</v>
      </c>
      <c r="O61" s="117">
        <v>252513.76190000001</v>
      </c>
      <c r="P61" s="117">
        <v>130156.16989666664</v>
      </c>
      <c r="Q61" s="117">
        <v>131172.36186000003</v>
      </c>
      <c r="R61" s="117">
        <v>87088.306666666656</v>
      </c>
      <c r="S61" s="117">
        <v>143.02249999999998</v>
      </c>
      <c r="T61" s="117">
        <v>1417.7331456000002</v>
      </c>
      <c r="U61" s="117">
        <v>1403.4518399999997</v>
      </c>
      <c r="V61" s="117">
        <v>0</v>
      </c>
      <c r="W61" s="117">
        <v>850816.66400093329</v>
      </c>
      <c r="X61" s="117">
        <v>1436795.9166666667</v>
      </c>
      <c r="Y61" s="132">
        <f t="shared" si="1"/>
        <v>2287612.5806676</v>
      </c>
    </row>
    <row r="62" spans="1:25" s="114" customFormat="1" ht="13" x14ac:dyDescent="0.3">
      <c r="A62" s="114">
        <v>57</v>
      </c>
      <c r="B62" s="114" t="s">
        <v>38</v>
      </c>
      <c r="C62" s="131">
        <v>38928.811362533335</v>
      </c>
      <c r="D62" s="117">
        <v>16255.841315400001</v>
      </c>
      <c r="E62" s="117">
        <v>35785.75445</v>
      </c>
      <c r="F62" s="117">
        <v>7082.4458333333341</v>
      </c>
      <c r="G62" s="117">
        <v>11.350833333333334</v>
      </c>
      <c r="H62" s="117">
        <v>119.76674760000002</v>
      </c>
      <c r="I62" s="117">
        <v>117.97608000000001</v>
      </c>
      <c r="J62" s="117">
        <v>0</v>
      </c>
      <c r="K62" s="117">
        <v>98301.946622200005</v>
      </c>
      <c r="L62" s="117">
        <v>118560.91416666668</v>
      </c>
      <c r="M62" s="117">
        <f t="shared" si="0"/>
        <v>216862.8607888667</v>
      </c>
      <c r="N62" s="131">
        <v>20859.375207000001</v>
      </c>
      <c r="O62" s="117">
        <v>21589.536233333332</v>
      </c>
      <c r="P62" s="117">
        <v>11401.708949999998</v>
      </c>
      <c r="Q62" s="117">
        <v>35785.75445</v>
      </c>
      <c r="R62" s="117">
        <v>7082.4458333333341</v>
      </c>
      <c r="S62" s="117">
        <v>11.350833333333334</v>
      </c>
      <c r="T62" s="117">
        <v>119.76674760000002</v>
      </c>
      <c r="U62" s="117">
        <v>117.97608000000001</v>
      </c>
      <c r="V62" s="117">
        <v>0</v>
      </c>
      <c r="W62" s="117">
        <v>96967.914334599991</v>
      </c>
      <c r="X62" s="117">
        <v>118560.91416666668</v>
      </c>
      <c r="Y62" s="132">
        <f t="shared" si="1"/>
        <v>215528.82850126666</v>
      </c>
    </row>
    <row r="63" spans="1:25" s="114" customFormat="1" ht="13" x14ac:dyDescent="0.3">
      <c r="A63" s="114">
        <v>58</v>
      </c>
      <c r="B63" s="114" t="s">
        <v>38</v>
      </c>
      <c r="C63" s="131">
        <v>202724.66482345978</v>
      </c>
      <c r="D63" s="117">
        <v>76755.42735184604</v>
      </c>
      <c r="E63" s="117">
        <v>82715.398231599989</v>
      </c>
      <c r="F63" s="117">
        <v>38938.333333333336</v>
      </c>
      <c r="G63" s="117">
        <v>55.042499999999997</v>
      </c>
      <c r="H63" s="117">
        <v>677.85710523499995</v>
      </c>
      <c r="I63" s="117">
        <v>640.41749589999984</v>
      </c>
      <c r="J63" s="117">
        <v>0</v>
      </c>
      <c r="K63" s="117">
        <v>402507.14084137412</v>
      </c>
      <c r="L63" s="117">
        <v>649408.73583333322</v>
      </c>
      <c r="M63" s="117">
        <f t="shared" si="0"/>
        <v>1051915.8766747073</v>
      </c>
      <c r="N63" s="131">
        <v>118060.11249509583</v>
      </c>
      <c r="O63" s="117">
        <v>111795.19429999999</v>
      </c>
      <c r="P63" s="117">
        <v>52636.441145366669</v>
      </c>
      <c r="Q63" s="117">
        <v>82715.398231599989</v>
      </c>
      <c r="R63" s="117">
        <v>38938.333333333336</v>
      </c>
      <c r="S63" s="117">
        <v>55.042499999999997</v>
      </c>
      <c r="T63" s="117">
        <v>677.85710523499995</v>
      </c>
      <c r="U63" s="117">
        <v>640.41749589999984</v>
      </c>
      <c r="V63" s="117">
        <v>0</v>
      </c>
      <c r="W63" s="117">
        <v>405518.79660653078</v>
      </c>
      <c r="X63" s="117">
        <v>649408.73583333322</v>
      </c>
      <c r="Y63" s="132">
        <f t="shared" si="1"/>
        <v>1054927.532439864</v>
      </c>
    </row>
    <row r="64" spans="1:25" s="114" customFormat="1" ht="13" x14ac:dyDescent="0.3">
      <c r="A64" s="114">
        <v>59</v>
      </c>
      <c r="B64" s="114" t="s">
        <v>38</v>
      </c>
      <c r="C64" s="131">
        <v>199767.92207750984</v>
      </c>
      <c r="D64" s="117">
        <v>75313.341972090144</v>
      </c>
      <c r="E64" s="117">
        <v>82255.531839999996</v>
      </c>
      <c r="F64" s="117">
        <v>37339.083333333321</v>
      </c>
      <c r="G64" s="117">
        <v>62.595000000000006</v>
      </c>
      <c r="H64" s="117">
        <v>627.98393759999999</v>
      </c>
      <c r="I64" s="117">
        <v>615.32272</v>
      </c>
      <c r="J64" s="117">
        <v>0</v>
      </c>
      <c r="K64" s="117">
        <v>395981.78088053328</v>
      </c>
      <c r="L64" s="117">
        <v>623053.01249999984</v>
      </c>
      <c r="M64" s="117">
        <f t="shared" si="0"/>
        <v>1019034.7933805331</v>
      </c>
      <c r="N64" s="131">
        <v>109373.86913199998</v>
      </c>
      <c r="O64" s="117">
        <v>110632.65535</v>
      </c>
      <c r="P64" s="117">
        <v>52043.880880000004</v>
      </c>
      <c r="Q64" s="117">
        <v>82255.531839999996</v>
      </c>
      <c r="R64" s="117">
        <v>37339.083333333321</v>
      </c>
      <c r="S64" s="117">
        <v>62.595000000000006</v>
      </c>
      <c r="T64" s="117">
        <v>627.98393759999999</v>
      </c>
      <c r="U64" s="117">
        <v>615.32272</v>
      </c>
      <c r="V64" s="117">
        <v>0</v>
      </c>
      <c r="W64" s="117">
        <v>392950.92219293327</v>
      </c>
      <c r="X64" s="117">
        <v>623053.01249999984</v>
      </c>
      <c r="Y64" s="132">
        <f t="shared" si="1"/>
        <v>1016003.9346929331</v>
      </c>
    </row>
    <row r="65" spans="1:25" s="114" customFormat="1" ht="13" x14ac:dyDescent="0.3">
      <c r="A65" s="114">
        <v>60</v>
      </c>
      <c r="B65" s="114" t="s">
        <v>38</v>
      </c>
      <c r="C65" s="131">
        <v>330978.76204455871</v>
      </c>
      <c r="D65" s="117">
        <v>204480.38903727464</v>
      </c>
      <c r="E65" s="117">
        <v>133877.41047999999</v>
      </c>
      <c r="F65" s="117">
        <v>91388.837500000009</v>
      </c>
      <c r="G65" s="117">
        <v>74.24499999999999</v>
      </c>
      <c r="H65" s="117">
        <v>2218.8745709999998</v>
      </c>
      <c r="I65" s="117">
        <v>1852.3330800000001</v>
      </c>
      <c r="J65" s="117">
        <v>0</v>
      </c>
      <c r="K65" s="117">
        <v>764870.85171283328</v>
      </c>
      <c r="L65" s="117">
        <v>1699144.5583333336</v>
      </c>
      <c r="M65" s="117">
        <f t="shared" si="0"/>
        <v>2464015.4100461667</v>
      </c>
      <c r="N65" s="131">
        <v>386453.98778249999</v>
      </c>
      <c r="O65" s="117">
        <v>169505.97778333331</v>
      </c>
      <c r="P65" s="117">
        <v>135817.84164000003</v>
      </c>
      <c r="Q65" s="117">
        <v>133877.41047999999</v>
      </c>
      <c r="R65" s="117">
        <v>91388.837500000009</v>
      </c>
      <c r="S65" s="117">
        <v>74.24499999999999</v>
      </c>
      <c r="T65" s="117">
        <v>2218.8745709999998</v>
      </c>
      <c r="U65" s="117">
        <v>1852.3330800000001</v>
      </c>
      <c r="V65" s="117">
        <v>0</v>
      </c>
      <c r="W65" s="117">
        <v>921189.50783683325</v>
      </c>
      <c r="X65" s="117">
        <v>1699144.5583333336</v>
      </c>
      <c r="Y65" s="132">
        <f t="shared" si="1"/>
        <v>2620334.0661701667</v>
      </c>
    </row>
    <row r="66" spans="1:25" s="114" customFormat="1" ht="13" x14ac:dyDescent="0.3">
      <c r="A66" s="114">
        <v>61</v>
      </c>
      <c r="B66" s="114" t="s">
        <v>38</v>
      </c>
      <c r="C66" s="131">
        <v>40528.960418476992</v>
      </c>
      <c r="D66" s="117">
        <v>19005.315975456335</v>
      </c>
      <c r="E66" s="117">
        <v>39490.549999999996</v>
      </c>
      <c r="F66" s="117">
        <v>8019.8824999999997</v>
      </c>
      <c r="G66" s="117">
        <v>13.086666666666668</v>
      </c>
      <c r="H66" s="117">
        <v>143.12664359999999</v>
      </c>
      <c r="I66" s="117">
        <v>135.48983999999999</v>
      </c>
      <c r="J66" s="117">
        <v>0</v>
      </c>
      <c r="K66" s="117">
        <v>107336.4120442</v>
      </c>
      <c r="L66" s="117">
        <v>137294.11499999999</v>
      </c>
      <c r="M66" s="117">
        <f t="shared" si="0"/>
        <v>244630.52704419999</v>
      </c>
      <c r="N66" s="131">
        <v>24927.890426999995</v>
      </c>
      <c r="O66" s="117">
        <v>22261.180583333335</v>
      </c>
      <c r="P66" s="117">
        <v>13297.049999999997</v>
      </c>
      <c r="Q66" s="117">
        <v>39490.549999999996</v>
      </c>
      <c r="R66" s="117">
        <v>8019.8824999999997</v>
      </c>
      <c r="S66" s="117">
        <v>13.086666666666668</v>
      </c>
      <c r="T66" s="117">
        <v>143.12664359999999</v>
      </c>
      <c r="U66" s="117">
        <v>135.48983999999999</v>
      </c>
      <c r="V66" s="117">
        <v>0</v>
      </c>
      <c r="W66" s="117">
        <v>108288.25666059999</v>
      </c>
      <c r="X66" s="117">
        <v>137294.11499999999</v>
      </c>
      <c r="Y66" s="132">
        <f t="shared" si="1"/>
        <v>245582.37166059998</v>
      </c>
    </row>
    <row r="67" spans="1:25" s="114" customFormat="1" ht="13" x14ac:dyDescent="0.3">
      <c r="A67" s="114">
        <v>62</v>
      </c>
      <c r="B67" s="114" t="s">
        <v>38</v>
      </c>
      <c r="C67" s="131">
        <v>64295.687562816915</v>
      </c>
      <c r="D67" s="117">
        <v>20945.375457183098</v>
      </c>
      <c r="E67" s="117">
        <v>10920.897429999999</v>
      </c>
      <c r="F67" s="117">
        <v>13160.669166666668</v>
      </c>
      <c r="G67" s="117">
        <v>16.418333333333333</v>
      </c>
      <c r="H67" s="117">
        <v>238.32917999999995</v>
      </c>
      <c r="I67" s="117">
        <v>187.93440000000001</v>
      </c>
      <c r="J67" s="117">
        <v>0</v>
      </c>
      <c r="K67" s="117">
        <v>109765.31153000002</v>
      </c>
      <c r="L67" s="117">
        <v>219898.26333333334</v>
      </c>
      <c r="M67" s="117">
        <f t="shared" si="0"/>
        <v>329663.57486333337</v>
      </c>
      <c r="N67" s="131">
        <v>41508.998849999996</v>
      </c>
      <c r="O67" s="117">
        <v>35183.520650000013</v>
      </c>
      <c r="P67" s="117">
        <v>13794.234655000002</v>
      </c>
      <c r="Q67" s="117">
        <v>10920.897429999999</v>
      </c>
      <c r="R67" s="117">
        <v>13160.669166666668</v>
      </c>
      <c r="S67" s="117">
        <v>16.418333333333333</v>
      </c>
      <c r="T67" s="117">
        <v>238.32917999999995</v>
      </c>
      <c r="U67" s="117">
        <v>187.93440000000001</v>
      </c>
      <c r="V67" s="117">
        <v>0</v>
      </c>
      <c r="W67" s="117">
        <v>115011.00266500002</v>
      </c>
      <c r="X67" s="117">
        <v>219898.26333333334</v>
      </c>
      <c r="Y67" s="132">
        <f t="shared" si="1"/>
        <v>334909.26599833334</v>
      </c>
    </row>
    <row r="68" spans="1:25" s="114" customFormat="1" ht="13" x14ac:dyDescent="0.3">
      <c r="A68" s="114">
        <v>63</v>
      </c>
      <c r="B68" s="114" t="s">
        <v>38</v>
      </c>
      <c r="C68" s="131">
        <v>39383.5791660338</v>
      </c>
      <c r="D68" s="117">
        <v>19810.870714166194</v>
      </c>
      <c r="E68" s="117">
        <v>40875.699680000012</v>
      </c>
      <c r="F68" s="117">
        <v>7683.5541666666677</v>
      </c>
      <c r="G68" s="117">
        <v>11.900833333333331</v>
      </c>
      <c r="H68" s="117">
        <v>135.60540120000002</v>
      </c>
      <c r="I68" s="117">
        <v>114.06760000000001</v>
      </c>
      <c r="J68" s="117">
        <v>0</v>
      </c>
      <c r="K68" s="117">
        <v>108015.2775614</v>
      </c>
      <c r="L68" s="117">
        <v>129435.07500000003</v>
      </c>
      <c r="M68" s="117">
        <f t="shared" si="0"/>
        <v>237450.35256140004</v>
      </c>
      <c r="N68" s="131">
        <v>23617.940708999999</v>
      </c>
      <c r="O68" s="117">
        <v>21672.748350000002</v>
      </c>
      <c r="P68" s="117">
        <v>14005.680480000001</v>
      </c>
      <c r="Q68" s="117">
        <v>40875.699680000012</v>
      </c>
      <c r="R68" s="117">
        <v>7683.5541666666677</v>
      </c>
      <c r="S68" s="117">
        <v>11.900833333333331</v>
      </c>
      <c r="T68" s="117">
        <v>135.60540120000002</v>
      </c>
      <c r="U68" s="117">
        <v>114.06760000000001</v>
      </c>
      <c r="V68" s="117">
        <v>0</v>
      </c>
      <c r="W68" s="117">
        <v>108117.1972202</v>
      </c>
      <c r="X68" s="117">
        <v>129435.07500000003</v>
      </c>
      <c r="Y68" s="132">
        <f t="shared" si="1"/>
        <v>237552.27222020004</v>
      </c>
    </row>
    <row r="69" spans="1:25" s="114" customFormat="1" ht="13" x14ac:dyDescent="0.3">
      <c r="A69" s="114">
        <v>64</v>
      </c>
      <c r="B69" s="114" t="s">
        <v>38</v>
      </c>
      <c r="C69" s="131">
        <v>71911.883261510797</v>
      </c>
      <c r="D69" s="117">
        <v>29740.142376122534</v>
      </c>
      <c r="E69" s="117">
        <v>51213.873725000005</v>
      </c>
      <c r="F69" s="117">
        <v>13047.1175</v>
      </c>
      <c r="G69" s="117">
        <v>20.450000000000003</v>
      </c>
      <c r="H69" s="117">
        <v>221.27252580000001</v>
      </c>
      <c r="I69" s="117">
        <v>258.64787999999999</v>
      </c>
      <c r="J69" s="117">
        <v>0</v>
      </c>
      <c r="K69" s="117">
        <v>166413.38726843335</v>
      </c>
      <c r="L69" s="117">
        <v>219092.64749999996</v>
      </c>
      <c r="M69" s="117">
        <f t="shared" si="0"/>
        <v>385506.03476843331</v>
      </c>
      <c r="N69" s="131">
        <v>38538.298243500001</v>
      </c>
      <c r="O69" s="117">
        <v>39881.255783333334</v>
      </c>
      <c r="P69" s="117">
        <v>20836.443254999998</v>
      </c>
      <c r="Q69" s="117">
        <v>51213.873725000005</v>
      </c>
      <c r="R69" s="117">
        <v>13047.1175</v>
      </c>
      <c r="S69" s="117">
        <v>20.450000000000003</v>
      </c>
      <c r="T69" s="117">
        <v>221.27252580000001</v>
      </c>
      <c r="U69" s="117">
        <v>258.64787999999999</v>
      </c>
      <c r="V69" s="117">
        <v>0</v>
      </c>
      <c r="W69" s="117">
        <v>164017.35891263335</v>
      </c>
      <c r="X69" s="117">
        <v>219092.64749999996</v>
      </c>
      <c r="Y69" s="132">
        <f t="shared" si="1"/>
        <v>383110.00641263335</v>
      </c>
    </row>
    <row r="70" spans="1:25" s="114" customFormat="1" ht="13" x14ac:dyDescent="0.3">
      <c r="A70" s="114">
        <v>65</v>
      </c>
      <c r="B70" s="114" t="s">
        <v>38</v>
      </c>
      <c r="C70" s="131">
        <v>112036.28917249765</v>
      </c>
      <c r="D70" s="117">
        <v>37814.460724502344</v>
      </c>
      <c r="E70" s="117">
        <v>56974.822533333332</v>
      </c>
      <c r="F70" s="117">
        <v>20628.066666666666</v>
      </c>
      <c r="G70" s="117">
        <v>29.488333333333333</v>
      </c>
      <c r="H70" s="117">
        <v>345.76090199999999</v>
      </c>
      <c r="I70" s="117">
        <v>344.97419999999994</v>
      </c>
      <c r="J70" s="117">
        <v>0</v>
      </c>
      <c r="K70" s="117">
        <v>228173.86253233335</v>
      </c>
      <c r="L70" s="117">
        <v>340339.59333333332</v>
      </c>
      <c r="M70" s="117">
        <f t="shared" si="0"/>
        <v>568513.45586566674</v>
      </c>
      <c r="N70" s="131">
        <v>60220.023764999998</v>
      </c>
      <c r="O70" s="117">
        <v>62121.64626666667</v>
      </c>
      <c r="P70" s="117">
        <v>25805.94482666667</v>
      </c>
      <c r="Q70" s="117">
        <v>56974.822533333332</v>
      </c>
      <c r="R70" s="117">
        <v>20628.066666666666</v>
      </c>
      <c r="S70" s="117">
        <v>29.488333333333333</v>
      </c>
      <c r="T70" s="117">
        <v>345.76090199999999</v>
      </c>
      <c r="U70" s="117">
        <v>344.97419999999994</v>
      </c>
      <c r="V70" s="117">
        <v>0</v>
      </c>
      <c r="W70" s="117">
        <v>226470.72749366669</v>
      </c>
      <c r="X70" s="117">
        <v>340339.59333333332</v>
      </c>
      <c r="Y70" s="132">
        <f t="shared" si="1"/>
        <v>566810.32082700008</v>
      </c>
    </row>
    <row r="71" spans="1:25" s="114" customFormat="1" ht="13" x14ac:dyDescent="0.3">
      <c r="A71" s="114">
        <v>66</v>
      </c>
      <c r="B71" s="114" t="s">
        <v>38</v>
      </c>
      <c r="C71" s="131">
        <v>33258.341047984977</v>
      </c>
      <c r="D71" s="117">
        <v>22415.153589481692</v>
      </c>
      <c r="E71" s="117">
        <v>45488.6</v>
      </c>
      <c r="F71" s="117">
        <v>6199.3933333333343</v>
      </c>
      <c r="G71" s="117">
        <v>10.120833333333332</v>
      </c>
      <c r="H71" s="117">
        <v>104.8266648</v>
      </c>
      <c r="I71" s="117">
        <v>101.44068</v>
      </c>
      <c r="J71" s="117">
        <v>0</v>
      </c>
      <c r="K71" s="117">
        <v>107577.87614893334</v>
      </c>
      <c r="L71" s="117">
        <v>103774.31</v>
      </c>
      <c r="M71" s="117">
        <f t="shared" ref="M71:M134" si="2">SUM(K71:L71)</f>
        <v>211352.18614893334</v>
      </c>
      <c r="N71" s="131">
        <v>18257.310785999998</v>
      </c>
      <c r="O71" s="117">
        <v>18415.425816666666</v>
      </c>
      <c r="P71" s="117">
        <v>16365.600000000004</v>
      </c>
      <c r="Q71" s="117">
        <v>45488.6</v>
      </c>
      <c r="R71" s="117">
        <v>6199.3933333333343</v>
      </c>
      <c r="S71" s="117">
        <v>10.120833333333332</v>
      </c>
      <c r="T71" s="117">
        <v>104.8266648</v>
      </c>
      <c r="U71" s="117">
        <v>101.44068</v>
      </c>
      <c r="V71" s="117">
        <v>0</v>
      </c>
      <c r="W71" s="117">
        <v>104942.71811413334</v>
      </c>
      <c r="X71" s="117">
        <v>103774.31</v>
      </c>
      <c r="Y71" s="132">
        <f t="shared" ref="Y71:Y134" si="3">SUM(W71:X71)</f>
        <v>208717.02811413334</v>
      </c>
    </row>
    <row r="72" spans="1:25" s="114" customFormat="1" ht="13" x14ac:dyDescent="0.3">
      <c r="A72" s="114">
        <v>67</v>
      </c>
      <c r="B72" s="114" t="s">
        <v>38</v>
      </c>
      <c r="C72" s="131">
        <v>244371.89076824649</v>
      </c>
      <c r="D72" s="117">
        <v>113341.81273617019</v>
      </c>
      <c r="E72" s="117">
        <v>100867.07542000002</v>
      </c>
      <c r="F72" s="117">
        <v>53303.291666666657</v>
      </c>
      <c r="G72" s="117">
        <v>60.669999999999987</v>
      </c>
      <c r="H72" s="117">
        <v>1160.2867065</v>
      </c>
      <c r="I72" s="117">
        <v>997.97307999999987</v>
      </c>
      <c r="J72" s="117">
        <v>0</v>
      </c>
      <c r="K72" s="117">
        <v>514103.00037758338</v>
      </c>
      <c r="L72" s="117">
        <v>954925.76250000007</v>
      </c>
      <c r="M72" s="117">
        <f t="shared" si="2"/>
        <v>1469028.7628775835</v>
      </c>
      <c r="N72" s="131">
        <v>202083.26804874997</v>
      </c>
      <c r="O72" s="117">
        <v>130745.68075000001</v>
      </c>
      <c r="P72" s="117">
        <v>76025.76214833335</v>
      </c>
      <c r="Q72" s="117">
        <v>100867.07542000002</v>
      </c>
      <c r="R72" s="117">
        <v>53303.291666666657</v>
      </c>
      <c r="S72" s="117">
        <v>60.669999999999987</v>
      </c>
      <c r="T72" s="117">
        <v>1160.2867065</v>
      </c>
      <c r="U72" s="117">
        <v>997.97307999999987</v>
      </c>
      <c r="V72" s="117">
        <v>0</v>
      </c>
      <c r="W72" s="117">
        <v>565244.00782025012</v>
      </c>
      <c r="X72" s="117">
        <v>954925.76250000007</v>
      </c>
      <c r="Y72" s="132">
        <f t="shared" si="3"/>
        <v>1520169.7703202502</v>
      </c>
    </row>
    <row r="73" spans="1:25" s="114" customFormat="1" ht="13" x14ac:dyDescent="0.3">
      <c r="A73" s="114">
        <v>68</v>
      </c>
      <c r="B73" s="114" t="s">
        <v>38</v>
      </c>
      <c r="C73" s="131">
        <v>52010.419433879812</v>
      </c>
      <c r="D73" s="117">
        <v>23647.281090853521</v>
      </c>
      <c r="E73" s="117">
        <v>45488.6</v>
      </c>
      <c r="F73" s="117">
        <v>10973.7875</v>
      </c>
      <c r="G73" s="117">
        <v>16.298333333333336</v>
      </c>
      <c r="H73" s="117">
        <v>194.87406840000003</v>
      </c>
      <c r="I73" s="117">
        <v>191.21792000000002</v>
      </c>
      <c r="J73" s="117">
        <v>0</v>
      </c>
      <c r="K73" s="117">
        <v>132522.47834646667</v>
      </c>
      <c r="L73" s="117">
        <v>183008.28666666665</v>
      </c>
      <c r="M73" s="117">
        <f t="shared" si="2"/>
        <v>315530.76501313329</v>
      </c>
      <c r="N73" s="131">
        <v>33940.566912999995</v>
      </c>
      <c r="O73" s="117">
        <v>28436.460883333337</v>
      </c>
      <c r="P73" s="117">
        <v>16365.600000000004</v>
      </c>
      <c r="Q73" s="117">
        <v>45488.6</v>
      </c>
      <c r="R73" s="117">
        <v>10973.7875</v>
      </c>
      <c r="S73" s="117">
        <v>16.298333333333336</v>
      </c>
      <c r="T73" s="117">
        <v>194.87406840000003</v>
      </c>
      <c r="U73" s="117">
        <v>191.21792000000002</v>
      </c>
      <c r="V73" s="117">
        <v>0</v>
      </c>
      <c r="W73" s="117">
        <v>135607.4056180667</v>
      </c>
      <c r="X73" s="117">
        <v>183008.28666666665</v>
      </c>
      <c r="Y73" s="132">
        <f t="shared" si="3"/>
        <v>318615.69228473335</v>
      </c>
    </row>
    <row r="74" spans="1:25" s="114" customFormat="1" ht="13" x14ac:dyDescent="0.3">
      <c r="A74" s="114">
        <v>69</v>
      </c>
      <c r="B74" s="114" t="s">
        <v>38</v>
      </c>
      <c r="C74" s="131">
        <v>54192.629494711749</v>
      </c>
      <c r="D74" s="117">
        <v>34623.129645554938</v>
      </c>
      <c r="E74" s="117">
        <v>56056.647999999994</v>
      </c>
      <c r="F74" s="117">
        <v>11477.961666666664</v>
      </c>
      <c r="G74" s="117">
        <v>8.2433333333333341</v>
      </c>
      <c r="H74" s="117">
        <v>186.73712160000002</v>
      </c>
      <c r="I74" s="117">
        <v>232.46421333333333</v>
      </c>
      <c r="J74" s="117">
        <v>0</v>
      </c>
      <c r="K74" s="117">
        <v>156777.8134752</v>
      </c>
      <c r="L74" s="117">
        <v>174173.97749999998</v>
      </c>
      <c r="M74" s="117">
        <f t="shared" si="2"/>
        <v>330951.79097520001</v>
      </c>
      <c r="N74" s="131">
        <v>32523.382011999998</v>
      </c>
      <c r="O74" s="117">
        <v>29820.502316666665</v>
      </c>
      <c r="P74" s="117">
        <v>25013.910399999997</v>
      </c>
      <c r="Q74" s="117">
        <v>56056.647999999994</v>
      </c>
      <c r="R74" s="117">
        <v>11477.961666666664</v>
      </c>
      <c r="S74" s="117">
        <v>8.2433333333333341</v>
      </c>
      <c r="T74" s="117">
        <v>186.73712160000002</v>
      </c>
      <c r="U74" s="117">
        <v>232.46421333333333</v>
      </c>
      <c r="V74" s="117">
        <v>0</v>
      </c>
      <c r="W74" s="117">
        <v>155319.84906359998</v>
      </c>
      <c r="X74" s="117">
        <v>174173.97749999998</v>
      </c>
      <c r="Y74" s="132">
        <f t="shared" si="3"/>
        <v>329493.82656359999</v>
      </c>
    </row>
    <row r="75" spans="1:25" s="114" customFormat="1" ht="13" x14ac:dyDescent="0.3">
      <c r="A75" s="114">
        <v>70</v>
      </c>
      <c r="B75" s="114" t="s">
        <v>38</v>
      </c>
      <c r="C75" s="131">
        <v>69889.731037616904</v>
      </c>
      <c r="D75" s="117">
        <v>24460.509526449765</v>
      </c>
      <c r="E75" s="117">
        <v>46275.002839999994</v>
      </c>
      <c r="F75" s="117">
        <v>12676.311666666668</v>
      </c>
      <c r="G75" s="117">
        <v>19.731666666666666</v>
      </c>
      <c r="H75" s="117">
        <v>215.05654440000001</v>
      </c>
      <c r="I75" s="117">
        <v>204.04571999999999</v>
      </c>
      <c r="J75" s="117">
        <v>0</v>
      </c>
      <c r="K75" s="117">
        <v>153740.38900179998</v>
      </c>
      <c r="L75" s="117">
        <v>211191.255</v>
      </c>
      <c r="M75" s="117">
        <f t="shared" si="2"/>
        <v>364931.64400179998</v>
      </c>
      <c r="N75" s="131">
        <v>37455.681482999993</v>
      </c>
      <c r="O75" s="117">
        <v>38759.728149999995</v>
      </c>
      <c r="P75" s="117">
        <v>16784.529053333332</v>
      </c>
      <c r="Q75" s="117">
        <v>46275.002839999994</v>
      </c>
      <c r="R75" s="117">
        <v>12676.311666666668</v>
      </c>
      <c r="S75" s="117">
        <v>19.731666666666666</v>
      </c>
      <c r="T75" s="117">
        <v>215.05654440000001</v>
      </c>
      <c r="U75" s="117">
        <v>204.04571999999999</v>
      </c>
      <c r="V75" s="117">
        <v>0</v>
      </c>
      <c r="W75" s="117">
        <v>152390.08712406663</v>
      </c>
      <c r="X75" s="117">
        <v>211191.255</v>
      </c>
      <c r="Y75" s="132">
        <f t="shared" si="3"/>
        <v>363581.34212406666</v>
      </c>
    </row>
    <row r="76" spans="1:25" s="114" customFormat="1" ht="13" x14ac:dyDescent="0.3">
      <c r="A76" s="114">
        <v>71</v>
      </c>
      <c r="B76" s="114" t="s">
        <v>38</v>
      </c>
      <c r="C76" s="131">
        <v>4871.9505947492953</v>
      </c>
      <c r="D76" s="117">
        <v>6067.3201368507034</v>
      </c>
      <c r="E76" s="117">
        <v>22296.140000000003</v>
      </c>
      <c r="F76" s="117">
        <v>1186.4758333333334</v>
      </c>
      <c r="G76" s="117">
        <v>1.8708333333333333</v>
      </c>
      <c r="H76" s="117">
        <v>21.749469599999998</v>
      </c>
      <c r="I76" s="117">
        <v>44.17624</v>
      </c>
      <c r="J76" s="117">
        <v>0</v>
      </c>
      <c r="K76" s="117">
        <v>34489.683107866666</v>
      </c>
      <c r="L76" s="117">
        <v>20776.184166666662</v>
      </c>
      <c r="M76" s="117">
        <f t="shared" si="2"/>
        <v>55265.867274533332</v>
      </c>
      <c r="N76" s="131">
        <v>3788.0326220000002</v>
      </c>
      <c r="O76" s="117">
        <v>2622.8107500000001</v>
      </c>
      <c r="P76" s="117">
        <v>4500.54</v>
      </c>
      <c r="Q76" s="117">
        <v>22296.140000000003</v>
      </c>
      <c r="R76" s="117">
        <v>1186.4758333333334</v>
      </c>
      <c r="S76" s="117">
        <v>1.8708333333333333</v>
      </c>
      <c r="T76" s="117">
        <v>21.749469599999998</v>
      </c>
      <c r="U76" s="117">
        <v>44.17624</v>
      </c>
      <c r="V76" s="117">
        <v>0</v>
      </c>
      <c r="W76" s="117">
        <v>34461.795748266668</v>
      </c>
      <c r="X76" s="117">
        <v>20776.184166666662</v>
      </c>
      <c r="Y76" s="132">
        <f t="shared" si="3"/>
        <v>55237.979914933327</v>
      </c>
    </row>
    <row r="77" spans="1:25" s="114" customFormat="1" ht="13" x14ac:dyDescent="0.3">
      <c r="A77" s="114">
        <v>72</v>
      </c>
      <c r="B77" s="114" t="s">
        <v>38</v>
      </c>
      <c r="C77" s="131">
        <v>47459.093165619997</v>
      </c>
      <c r="D77" s="117">
        <v>18160.709210956662</v>
      </c>
      <c r="E77" s="117">
        <v>37620.307211699997</v>
      </c>
      <c r="F77" s="117">
        <v>9247.8058333333338</v>
      </c>
      <c r="G77" s="117">
        <v>12.3125</v>
      </c>
      <c r="H77" s="117">
        <v>171.04550786000001</v>
      </c>
      <c r="I77" s="117">
        <v>168.30081556666667</v>
      </c>
      <c r="J77" s="117">
        <v>0</v>
      </c>
      <c r="K77" s="117">
        <v>112839.57424503665</v>
      </c>
      <c r="L77" s="117">
        <v>155340.01583333334</v>
      </c>
      <c r="M77" s="117">
        <f t="shared" si="2"/>
        <v>268179.59007837001</v>
      </c>
      <c r="N77" s="131">
        <v>29790.425952283327</v>
      </c>
      <c r="O77" s="117">
        <v>26027.343399999994</v>
      </c>
      <c r="P77" s="117">
        <v>12340.250122033331</v>
      </c>
      <c r="Q77" s="117">
        <v>37620.307211699997</v>
      </c>
      <c r="R77" s="117">
        <v>9247.8058333333338</v>
      </c>
      <c r="S77" s="117">
        <v>12.3125</v>
      </c>
      <c r="T77" s="117">
        <v>171.04550786000001</v>
      </c>
      <c r="U77" s="117">
        <v>168.30081556666667</v>
      </c>
      <c r="V77" s="117">
        <v>0</v>
      </c>
      <c r="W77" s="117">
        <v>115377.79134277665</v>
      </c>
      <c r="X77" s="117">
        <v>155340.01583333334</v>
      </c>
      <c r="Y77" s="132">
        <f t="shared" si="3"/>
        <v>270717.80717610999</v>
      </c>
    </row>
    <row r="78" spans="1:25" s="114" customFormat="1" ht="13" x14ac:dyDescent="0.3">
      <c r="A78" s="114">
        <v>73</v>
      </c>
      <c r="B78" s="114" t="s">
        <v>38</v>
      </c>
      <c r="C78" s="131">
        <v>68730.648088377449</v>
      </c>
      <c r="D78" s="117">
        <v>23128.741411022533</v>
      </c>
      <c r="E78" s="117">
        <v>44189.022500000014</v>
      </c>
      <c r="F78" s="117">
        <v>12389.922500000001</v>
      </c>
      <c r="G78" s="117">
        <v>17.787499999999998</v>
      </c>
      <c r="H78" s="117">
        <v>219.26951639999996</v>
      </c>
      <c r="I78" s="117">
        <v>202.42752000000004</v>
      </c>
      <c r="J78" s="117">
        <v>0</v>
      </c>
      <c r="K78" s="117">
        <v>148877.8190358</v>
      </c>
      <c r="L78" s="117">
        <v>208832.18666666668</v>
      </c>
      <c r="M78" s="117">
        <f t="shared" si="2"/>
        <v>357710.0057024667</v>
      </c>
      <c r="N78" s="131">
        <v>38189.440773000002</v>
      </c>
      <c r="O78" s="117">
        <v>38025.868650000004</v>
      </c>
      <c r="P78" s="117">
        <v>15700.747499999999</v>
      </c>
      <c r="Q78" s="117">
        <v>44189.022500000014</v>
      </c>
      <c r="R78" s="117">
        <v>12389.922500000001</v>
      </c>
      <c r="S78" s="117">
        <v>17.787499999999998</v>
      </c>
      <c r="T78" s="117">
        <v>219.26951639999996</v>
      </c>
      <c r="U78" s="117">
        <v>202.42752000000004</v>
      </c>
      <c r="V78" s="117">
        <v>0</v>
      </c>
      <c r="W78" s="117">
        <v>148934.48645940004</v>
      </c>
      <c r="X78" s="117">
        <v>208832.18666666668</v>
      </c>
      <c r="Y78" s="132">
        <f t="shared" si="3"/>
        <v>357766.67312606669</v>
      </c>
    </row>
    <row r="79" spans="1:25" s="114" customFormat="1" ht="13" x14ac:dyDescent="0.3">
      <c r="A79" s="114">
        <v>74</v>
      </c>
      <c r="B79" s="114" t="s">
        <v>38</v>
      </c>
      <c r="C79" s="131">
        <v>46352.720429023473</v>
      </c>
      <c r="D79" s="117">
        <v>16624.666314643197</v>
      </c>
      <c r="E79" s="117">
        <v>35724.72243999999</v>
      </c>
      <c r="F79" s="117">
        <v>8707.9541666666664</v>
      </c>
      <c r="G79" s="117">
        <v>13.410833333333331</v>
      </c>
      <c r="H79" s="117">
        <v>149.646942</v>
      </c>
      <c r="I79" s="117">
        <v>139.91664</v>
      </c>
      <c r="J79" s="117">
        <v>0</v>
      </c>
      <c r="K79" s="117">
        <v>107713.03776566665</v>
      </c>
      <c r="L79" s="117">
        <v>145557.91166666665</v>
      </c>
      <c r="M79" s="117">
        <f t="shared" si="2"/>
        <v>253270.94943233329</v>
      </c>
      <c r="N79" s="131">
        <v>26063.509065000002</v>
      </c>
      <c r="O79" s="117">
        <v>25624.36713333333</v>
      </c>
      <c r="P79" s="117">
        <v>11370.485506666664</v>
      </c>
      <c r="Q79" s="117">
        <v>35724.72243999999</v>
      </c>
      <c r="R79" s="117">
        <v>8707.9541666666664</v>
      </c>
      <c r="S79" s="117">
        <v>13.410833333333331</v>
      </c>
      <c r="T79" s="117">
        <v>149.646942</v>
      </c>
      <c r="U79" s="117">
        <v>139.91664</v>
      </c>
      <c r="V79" s="117">
        <v>0</v>
      </c>
      <c r="W79" s="117">
        <v>107794.01272699998</v>
      </c>
      <c r="X79" s="117">
        <v>145557.91166666665</v>
      </c>
      <c r="Y79" s="132">
        <f t="shared" si="3"/>
        <v>253351.92439366662</v>
      </c>
    </row>
    <row r="80" spans="1:25" s="114" customFormat="1" ht="13" x14ac:dyDescent="0.3">
      <c r="A80" s="114">
        <v>75</v>
      </c>
      <c r="B80" s="114" t="s">
        <v>38</v>
      </c>
      <c r="C80" s="131">
        <v>60477.644322743661</v>
      </c>
      <c r="D80" s="117">
        <v>21043.191009989674</v>
      </c>
      <c r="E80" s="117">
        <v>41161.021735000002</v>
      </c>
      <c r="F80" s="117">
        <v>11877.733333333332</v>
      </c>
      <c r="G80" s="117">
        <v>16.502500000000001</v>
      </c>
      <c r="H80" s="117">
        <v>211.99073639999997</v>
      </c>
      <c r="I80" s="117">
        <v>183.48032000000001</v>
      </c>
      <c r="J80" s="117">
        <v>0</v>
      </c>
      <c r="K80" s="117">
        <v>134971.56395746669</v>
      </c>
      <c r="L80" s="117">
        <v>200386.46666666665</v>
      </c>
      <c r="M80" s="117">
        <f t="shared" si="2"/>
        <v>335358.0306241333</v>
      </c>
      <c r="N80" s="131">
        <v>36921.719923000004</v>
      </c>
      <c r="O80" s="117">
        <v>33236.853600000002</v>
      </c>
      <c r="P80" s="117">
        <v>14151.648751666668</v>
      </c>
      <c r="Q80" s="117">
        <v>41161.021735000002</v>
      </c>
      <c r="R80" s="117">
        <v>11877.733333333332</v>
      </c>
      <c r="S80" s="117">
        <v>16.502500000000001</v>
      </c>
      <c r="T80" s="117">
        <v>211.99073639999997</v>
      </c>
      <c r="U80" s="117">
        <v>183.48032000000001</v>
      </c>
      <c r="V80" s="117">
        <v>0</v>
      </c>
      <c r="W80" s="117">
        <v>137760.95089940002</v>
      </c>
      <c r="X80" s="117">
        <v>200386.46666666665</v>
      </c>
      <c r="Y80" s="132">
        <f t="shared" si="3"/>
        <v>338147.41756606667</v>
      </c>
    </row>
    <row r="81" spans="1:25" s="114" customFormat="1" ht="13" x14ac:dyDescent="0.3">
      <c r="A81" s="114">
        <v>76</v>
      </c>
      <c r="B81" s="114" t="s">
        <v>38</v>
      </c>
      <c r="C81" s="131">
        <v>114182.73636091173</v>
      </c>
      <c r="D81" s="117">
        <v>58011.065717454934</v>
      </c>
      <c r="E81" s="117">
        <v>73618</v>
      </c>
      <c r="F81" s="117">
        <v>22632.966666666664</v>
      </c>
      <c r="G81" s="117">
        <v>33.240833333333327</v>
      </c>
      <c r="H81" s="117">
        <v>406.27243019999992</v>
      </c>
      <c r="I81" s="117">
        <v>337.97316000000001</v>
      </c>
      <c r="J81" s="117">
        <v>0</v>
      </c>
      <c r="K81" s="117">
        <v>269222.25516856665</v>
      </c>
      <c r="L81" s="117">
        <v>382360.84249999997</v>
      </c>
      <c r="M81" s="117">
        <f t="shared" si="2"/>
        <v>651583.09766856662</v>
      </c>
      <c r="N81" s="131">
        <v>70759.114926499984</v>
      </c>
      <c r="O81" s="117">
        <v>62681.117166666663</v>
      </c>
      <c r="P81" s="117">
        <v>40914</v>
      </c>
      <c r="Q81" s="117">
        <v>73618</v>
      </c>
      <c r="R81" s="117">
        <v>22632.966666666664</v>
      </c>
      <c r="S81" s="117">
        <v>33.240833333333327</v>
      </c>
      <c r="T81" s="117">
        <v>406.27243019999992</v>
      </c>
      <c r="U81" s="117">
        <v>337.97316000000001</v>
      </c>
      <c r="V81" s="117">
        <v>0</v>
      </c>
      <c r="W81" s="117">
        <v>271382.68518336664</v>
      </c>
      <c r="X81" s="117">
        <v>382360.84249999997</v>
      </c>
      <c r="Y81" s="132">
        <f t="shared" si="3"/>
        <v>653743.52768336656</v>
      </c>
    </row>
    <row r="82" spans="1:25" s="114" customFormat="1" ht="13" x14ac:dyDescent="0.3">
      <c r="A82" s="114">
        <v>77</v>
      </c>
      <c r="B82" s="114" t="s">
        <v>38</v>
      </c>
      <c r="C82" s="131">
        <v>55241.707040955866</v>
      </c>
      <c r="D82" s="117">
        <v>26231.827390977469</v>
      </c>
      <c r="E82" s="117">
        <v>48350.326999999997</v>
      </c>
      <c r="F82" s="117">
        <v>10804.529166666665</v>
      </c>
      <c r="G82" s="117">
        <v>16.368333333333332</v>
      </c>
      <c r="H82" s="117">
        <v>196.3096716</v>
      </c>
      <c r="I82" s="117">
        <v>186.92008000000001</v>
      </c>
      <c r="J82" s="117">
        <v>0</v>
      </c>
      <c r="K82" s="117">
        <v>141027.98868353336</v>
      </c>
      <c r="L82" s="117">
        <v>183283.44333333336</v>
      </c>
      <c r="M82" s="117">
        <f t="shared" si="2"/>
        <v>324311.43201686675</v>
      </c>
      <c r="N82" s="131">
        <v>34190.601136999998</v>
      </c>
      <c r="O82" s="117">
        <v>30328.049683333331</v>
      </c>
      <c r="P82" s="117">
        <v>18366.294599999997</v>
      </c>
      <c r="Q82" s="117">
        <v>48350.326999999997</v>
      </c>
      <c r="R82" s="117">
        <v>10804.529166666665</v>
      </c>
      <c r="S82" s="117">
        <v>16.368333333333332</v>
      </c>
      <c r="T82" s="117">
        <v>196.3096716</v>
      </c>
      <c r="U82" s="117">
        <v>186.92008000000001</v>
      </c>
      <c r="V82" s="117">
        <v>0</v>
      </c>
      <c r="W82" s="117">
        <v>142439.39967193335</v>
      </c>
      <c r="X82" s="117">
        <v>183283.44333333336</v>
      </c>
      <c r="Y82" s="132">
        <f t="shared" si="3"/>
        <v>325722.84300526674</v>
      </c>
    </row>
    <row r="83" spans="1:25" s="114" customFormat="1" ht="13" x14ac:dyDescent="0.3">
      <c r="A83" s="114">
        <v>78</v>
      </c>
      <c r="B83" s="114" t="s">
        <v>38</v>
      </c>
      <c r="C83" s="131">
        <v>6683.3798837455397</v>
      </c>
      <c r="D83" s="117">
        <v>2969.6371432211267</v>
      </c>
      <c r="E83" s="117">
        <v>17512.206395000005</v>
      </c>
      <c r="F83" s="117">
        <v>1407.1741666666667</v>
      </c>
      <c r="G83" s="117">
        <v>2.2291666666666665</v>
      </c>
      <c r="H83" s="117">
        <v>24.6671418</v>
      </c>
      <c r="I83" s="117">
        <v>25.145339999999994</v>
      </c>
      <c r="J83" s="117">
        <v>0</v>
      </c>
      <c r="K83" s="117">
        <v>28624.439237100007</v>
      </c>
      <c r="L83" s="117">
        <v>23666.66</v>
      </c>
      <c r="M83" s="117">
        <f t="shared" si="2"/>
        <v>52291.099237100003</v>
      </c>
      <c r="N83" s="131">
        <v>4296.1938634999997</v>
      </c>
      <c r="O83" s="117">
        <v>3658.4887166666667</v>
      </c>
      <c r="P83" s="117">
        <v>2053.1213450000005</v>
      </c>
      <c r="Q83" s="117">
        <v>17512.206395000005</v>
      </c>
      <c r="R83" s="117">
        <v>1407.1741666666667</v>
      </c>
      <c r="S83" s="117">
        <v>2.2291666666666665</v>
      </c>
      <c r="T83" s="117">
        <v>24.6671418</v>
      </c>
      <c r="U83" s="117">
        <v>25.145339999999994</v>
      </c>
      <c r="V83" s="117">
        <v>0</v>
      </c>
      <c r="W83" s="117">
        <v>28979.226135300007</v>
      </c>
      <c r="X83" s="117">
        <v>23666.66</v>
      </c>
      <c r="Y83" s="132">
        <f t="shared" si="3"/>
        <v>52645.88613530001</v>
      </c>
    </row>
    <row r="84" spans="1:25" s="114" customFormat="1" ht="13" x14ac:dyDescent="0.3">
      <c r="A84" s="114">
        <v>79</v>
      </c>
      <c r="B84" s="114" t="s">
        <v>38</v>
      </c>
      <c r="C84" s="131">
        <v>71096.548815874165</v>
      </c>
      <c r="D84" s="117">
        <v>64619.228223659149</v>
      </c>
      <c r="E84" s="117">
        <v>78809.452000000019</v>
      </c>
      <c r="F84" s="117">
        <v>14443.644166666667</v>
      </c>
      <c r="G84" s="117">
        <v>20.632499999999997</v>
      </c>
      <c r="H84" s="117">
        <v>262.46439719999995</v>
      </c>
      <c r="I84" s="117">
        <v>215.09784000000002</v>
      </c>
      <c r="J84" s="117">
        <v>0</v>
      </c>
      <c r="K84" s="117">
        <v>229467.0679434</v>
      </c>
      <c r="L84" s="117">
        <v>243954.00250000003</v>
      </c>
      <c r="M84" s="117">
        <f t="shared" si="2"/>
        <v>473421.07044340007</v>
      </c>
      <c r="N84" s="131">
        <v>45712.549178999994</v>
      </c>
      <c r="O84" s="117">
        <v>38917.619133333334</v>
      </c>
      <c r="P84" s="117">
        <v>47603.439000000006</v>
      </c>
      <c r="Q84" s="117">
        <v>78809.452000000019</v>
      </c>
      <c r="R84" s="117">
        <v>14443.644166666667</v>
      </c>
      <c r="S84" s="117">
        <v>20.632499999999997</v>
      </c>
      <c r="T84" s="117">
        <v>262.46439719999995</v>
      </c>
      <c r="U84" s="117">
        <v>215.09784000000002</v>
      </c>
      <c r="V84" s="117">
        <v>0</v>
      </c>
      <c r="W84" s="117">
        <v>225984.89821620003</v>
      </c>
      <c r="X84" s="117">
        <v>243954.00250000003</v>
      </c>
      <c r="Y84" s="132">
        <f t="shared" si="3"/>
        <v>469938.90071620006</v>
      </c>
    </row>
    <row r="85" spans="1:25" s="114" customFormat="1" ht="13" x14ac:dyDescent="0.3">
      <c r="A85" s="114">
        <v>80</v>
      </c>
      <c r="B85" s="114" t="s">
        <v>38</v>
      </c>
      <c r="C85" s="131">
        <v>34699.609600976524</v>
      </c>
      <c r="D85" s="117">
        <v>27648.06076369014</v>
      </c>
      <c r="E85" s="117">
        <v>50713.289600000011</v>
      </c>
      <c r="F85" s="117">
        <v>6566.1183333333347</v>
      </c>
      <c r="G85" s="117">
        <v>11.076666666666668</v>
      </c>
      <c r="H85" s="117">
        <v>108.83494800000001</v>
      </c>
      <c r="I85" s="117">
        <v>107.90231999999997</v>
      </c>
      <c r="J85" s="117">
        <v>0</v>
      </c>
      <c r="K85" s="117">
        <v>119854.89223266667</v>
      </c>
      <c r="L85" s="117">
        <v>108493.34833333333</v>
      </c>
      <c r="M85" s="117">
        <f t="shared" si="2"/>
        <v>228348.24056599999</v>
      </c>
      <c r="N85" s="131">
        <v>18955.420110000003</v>
      </c>
      <c r="O85" s="117">
        <v>19219.723416666664</v>
      </c>
      <c r="P85" s="117">
        <v>20404.630079999999</v>
      </c>
      <c r="Q85" s="117">
        <v>50713.289600000011</v>
      </c>
      <c r="R85" s="117">
        <v>6566.1183333333347</v>
      </c>
      <c r="S85" s="117">
        <v>11.076666666666668</v>
      </c>
      <c r="T85" s="117">
        <v>108.83494800000001</v>
      </c>
      <c r="U85" s="117">
        <v>107.90231999999997</v>
      </c>
      <c r="V85" s="117">
        <v>0</v>
      </c>
      <c r="W85" s="117">
        <v>116086.99547466666</v>
      </c>
      <c r="X85" s="117">
        <v>108493.34833333333</v>
      </c>
      <c r="Y85" s="132">
        <f t="shared" si="3"/>
        <v>224580.34380799998</v>
      </c>
    </row>
    <row r="86" spans="1:25" s="114" customFormat="1" ht="13" x14ac:dyDescent="0.3">
      <c r="A86" s="114">
        <v>81</v>
      </c>
      <c r="B86" s="114" t="s">
        <v>38</v>
      </c>
      <c r="C86" s="131">
        <v>21483.450924789202</v>
      </c>
      <c r="D86" s="117">
        <v>16251.204028227468</v>
      </c>
      <c r="E86" s="117">
        <v>36771.434000000001</v>
      </c>
      <c r="F86" s="117">
        <v>4275.5966666666673</v>
      </c>
      <c r="G86" s="117">
        <v>6.59</v>
      </c>
      <c r="H86" s="117">
        <v>72.181898099999998</v>
      </c>
      <c r="I86" s="117">
        <v>110.56956000000001</v>
      </c>
      <c r="J86" s="117">
        <v>0</v>
      </c>
      <c r="K86" s="117">
        <v>78971.027077783336</v>
      </c>
      <c r="L86" s="117">
        <v>70577.881666666668</v>
      </c>
      <c r="M86" s="117">
        <f t="shared" si="2"/>
        <v>149548.90874445002</v>
      </c>
      <c r="N86" s="131">
        <v>12571.68058575</v>
      </c>
      <c r="O86" s="117">
        <v>11843.271816666665</v>
      </c>
      <c r="P86" s="117">
        <v>11905.974</v>
      </c>
      <c r="Q86" s="117">
        <v>36771.434000000001</v>
      </c>
      <c r="R86" s="117">
        <v>4275.5966666666673</v>
      </c>
      <c r="S86" s="117">
        <v>6.59</v>
      </c>
      <c r="T86" s="117">
        <v>72.181898099999998</v>
      </c>
      <c r="U86" s="117">
        <v>110.56956000000001</v>
      </c>
      <c r="V86" s="117">
        <v>0</v>
      </c>
      <c r="W86" s="117">
        <v>77557.298527183331</v>
      </c>
      <c r="X86" s="117">
        <v>70577.881666666668</v>
      </c>
      <c r="Y86" s="132">
        <f t="shared" si="3"/>
        <v>148135.18019385001</v>
      </c>
    </row>
    <row r="87" spans="1:25" s="114" customFormat="1" ht="13" x14ac:dyDescent="0.3">
      <c r="A87" s="114">
        <v>82</v>
      </c>
      <c r="B87" s="114" t="s">
        <v>38</v>
      </c>
      <c r="C87" s="131">
        <v>5396.5786260873238</v>
      </c>
      <c r="D87" s="117">
        <v>5575.5103580126752</v>
      </c>
      <c r="E87" s="117">
        <v>21845.775304999999</v>
      </c>
      <c r="F87" s="117">
        <v>773.38249999999982</v>
      </c>
      <c r="G87" s="117">
        <v>0.1925</v>
      </c>
      <c r="H87" s="117">
        <v>7.3936445999999991</v>
      </c>
      <c r="I87" s="117">
        <v>63.868480000000005</v>
      </c>
      <c r="J87" s="117">
        <v>0</v>
      </c>
      <c r="K87" s="117">
        <v>33662.701413699993</v>
      </c>
      <c r="L87" s="117">
        <v>9298.7566666666662</v>
      </c>
      <c r="M87" s="117">
        <f t="shared" si="2"/>
        <v>42961.458080366661</v>
      </c>
      <c r="N87" s="131">
        <v>1287.7264345000001</v>
      </c>
      <c r="O87" s="117">
        <v>3100.6727499999993</v>
      </c>
      <c r="P87" s="117">
        <v>4270.1373549999989</v>
      </c>
      <c r="Q87" s="117">
        <v>21845.775304999999</v>
      </c>
      <c r="R87" s="117">
        <v>773.38249999999982</v>
      </c>
      <c r="S87" s="117">
        <v>0.1925</v>
      </c>
      <c r="T87" s="117">
        <v>7.3936445999999991</v>
      </c>
      <c r="U87" s="117">
        <v>63.868480000000005</v>
      </c>
      <c r="V87" s="117">
        <v>0</v>
      </c>
      <c r="W87" s="117">
        <v>31349.148969099999</v>
      </c>
      <c r="X87" s="117">
        <v>9298.7566666666662</v>
      </c>
      <c r="Y87" s="132">
        <f t="shared" si="3"/>
        <v>40647.905635766663</v>
      </c>
    </row>
    <row r="88" spans="1:25" s="114" customFormat="1" ht="13" x14ac:dyDescent="0.3">
      <c r="A88" s="114">
        <v>83</v>
      </c>
      <c r="B88" s="114" t="s">
        <v>38</v>
      </c>
      <c r="C88" s="131">
        <v>164704.84325555494</v>
      </c>
      <c r="D88" s="117">
        <v>99652.249952645041</v>
      </c>
      <c r="E88" s="117">
        <v>96836.650000000009</v>
      </c>
      <c r="F88" s="117">
        <v>35746.677500000005</v>
      </c>
      <c r="G88" s="117">
        <v>49.929166666666674</v>
      </c>
      <c r="H88" s="117">
        <v>646.39780919999987</v>
      </c>
      <c r="I88" s="117">
        <v>603.01200000000006</v>
      </c>
      <c r="J88" s="117">
        <v>0</v>
      </c>
      <c r="K88" s="117">
        <v>398239.75968406658</v>
      </c>
      <c r="L88" s="117">
        <v>600049.34166666679</v>
      </c>
      <c r="M88" s="117">
        <f t="shared" si="2"/>
        <v>998289.10135073331</v>
      </c>
      <c r="N88" s="131">
        <v>112580.95176899999</v>
      </c>
      <c r="O88" s="117">
        <v>89708.971199999985</v>
      </c>
      <c r="P88" s="117">
        <v>70832.362499999988</v>
      </c>
      <c r="Q88" s="117">
        <v>96836.650000000009</v>
      </c>
      <c r="R88" s="117">
        <v>35746.677500000005</v>
      </c>
      <c r="S88" s="117">
        <v>49.929166666666674</v>
      </c>
      <c r="T88" s="117">
        <v>646.39780919999987</v>
      </c>
      <c r="U88" s="117">
        <v>603.01200000000006</v>
      </c>
      <c r="V88" s="117">
        <v>0</v>
      </c>
      <c r="W88" s="117">
        <v>407004.95194486663</v>
      </c>
      <c r="X88" s="117">
        <v>600049.34166666679</v>
      </c>
      <c r="Y88" s="132">
        <f t="shared" si="3"/>
        <v>1007054.2936115335</v>
      </c>
    </row>
    <row r="89" spans="1:25" s="114" customFormat="1" ht="13" x14ac:dyDescent="0.3">
      <c r="A89" s="114">
        <v>84</v>
      </c>
      <c r="B89" s="114" t="s">
        <v>38</v>
      </c>
      <c r="C89" s="131">
        <v>164012.61737378594</v>
      </c>
      <c r="D89" s="117">
        <v>57026.961487614091</v>
      </c>
      <c r="E89" s="117">
        <v>72304.049320000006</v>
      </c>
      <c r="F89" s="117">
        <v>29263.349166666667</v>
      </c>
      <c r="G89" s="117">
        <v>42.706666666666671</v>
      </c>
      <c r="H89" s="117">
        <v>492.98136840000001</v>
      </c>
      <c r="I89" s="117">
        <v>472.62599999999998</v>
      </c>
      <c r="J89" s="117">
        <v>0</v>
      </c>
      <c r="K89" s="117">
        <v>323615.29138313333</v>
      </c>
      <c r="L89" s="117">
        <v>485445.22583333333</v>
      </c>
      <c r="M89" s="117">
        <f t="shared" si="2"/>
        <v>809060.5172164666</v>
      </c>
      <c r="N89" s="131">
        <v>85860.921663000001</v>
      </c>
      <c r="O89" s="117">
        <v>91095.7019</v>
      </c>
      <c r="P89" s="117">
        <v>39220.910489999987</v>
      </c>
      <c r="Q89" s="117">
        <v>72304.049320000006</v>
      </c>
      <c r="R89" s="117">
        <v>29263.349166666667</v>
      </c>
      <c r="S89" s="117">
        <v>42.706666666666671</v>
      </c>
      <c r="T89" s="117">
        <v>492.98136840000001</v>
      </c>
      <c r="U89" s="117">
        <v>472.62599999999998</v>
      </c>
      <c r="V89" s="117">
        <v>0</v>
      </c>
      <c r="W89" s="117">
        <v>318753.24657473329</v>
      </c>
      <c r="X89" s="117">
        <v>485445.22583333333</v>
      </c>
      <c r="Y89" s="132">
        <f t="shared" si="3"/>
        <v>804198.47240806662</v>
      </c>
    </row>
    <row r="90" spans="1:25" s="114" customFormat="1" ht="13" x14ac:dyDescent="0.3">
      <c r="A90" s="114">
        <v>85</v>
      </c>
      <c r="B90" s="114" t="s">
        <v>38</v>
      </c>
      <c r="C90" s="131">
        <v>276467.24482652399</v>
      </c>
      <c r="D90" s="117">
        <v>95248.661743076067</v>
      </c>
      <c r="E90" s="117">
        <v>92613.201819999973</v>
      </c>
      <c r="F90" s="117">
        <v>49568.766666666663</v>
      </c>
      <c r="G90" s="117">
        <v>71.142499999999998</v>
      </c>
      <c r="H90" s="117">
        <v>834.4576775999999</v>
      </c>
      <c r="I90" s="117">
        <v>794.52751999999998</v>
      </c>
      <c r="J90" s="117">
        <v>0</v>
      </c>
      <c r="K90" s="117">
        <v>515598.00275386666</v>
      </c>
      <c r="L90" s="117">
        <v>820897.87249999994</v>
      </c>
      <c r="M90" s="117">
        <f t="shared" si="2"/>
        <v>1336495.8752538667</v>
      </c>
      <c r="N90" s="131">
        <v>145334.71218199999</v>
      </c>
      <c r="O90" s="117">
        <v>153514.56385000001</v>
      </c>
      <c r="P90" s="117">
        <v>65390.243614999992</v>
      </c>
      <c r="Q90" s="117">
        <v>92613.201819999973</v>
      </c>
      <c r="R90" s="117">
        <v>49568.766666666663</v>
      </c>
      <c r="S90" s="117">
        <v>71.142499999999998</v>
      </c>
      <c r="T90" s="117">
        <v>834.4576775999999</v>
      </c>
      <c r="U90" s="117">
        <v>794.52751999999998</v>
      </c>
      <c r="V90" s="117">
        <v>0</v>
      </c>
      <c r="W90" s="117">
        <v>508121.61583126656</v>
      </c>
      <c r="X90" s="117">
        <v>820897.87249999994</v>
      </c>
      <c r="Y90" s="132">
        <f t="shared" si="3"/>
        <v>1329019.4883312664</v>
      </c>
    </row>
    <row r="91" spans="1:25" s="114" customFormat="1" ht="13" x14ac:dyDescent="0.3">
      <c r="A91" s="114">
        <v>86</v>
      </c>
      <c r="B91" s="114" t="s">
        <v>38</v>
      </c>
      <c r="C91" s="131">
        <v>104996.26567437184</v>
      </c>
      <c r="D91" s="117">
        <v>50120.470691828166</v>
      </c>
      <c r="E91" s="117">
        <v>67724.427999999985</v>
      </c>
      <c r="F91" s="117">
        <v>21676.177500000002</v>
      </c>
      <c r="G91" s="117">
        <v>30.631666666666664</v>
      </c>
      <c r="H91" s="117">
        <v>376.32495719999997</v>
      </c>
      <c r="I91" s="117">
        <v>384.25119999999998</v>
      </c>
      <c r="J91" s="117">
        <v>0</v>
      </c>
      <c r="K91" s="117">
        <v>245308.54969006663</v>
      </c>
      <c r="L91" s="117">
        <v>362281.19583333336</v>
      </c>
      <c r="M91" s="117">
        <f t="shared" si="2"/>
        <v>607589.74552340002</v>
      </c>
      <c r="N91" s="131">
        <v>65543.263378999996</v>
      </c>
      <c r="O91" s="117">
        <v>57606.108950000002</v>
      </c>
      <c r="P91" s="117">
        <v>35078.754399999991</v>
      </c>
      <c r="Q91" s="117">
        <v>67724.427999999985</v>
      </c>
      <c r="R91" s="117">
        <v>21676.177500000002</v>
      </c>
      <c r="S91" s="117">
        <v>30.631666666666664</v>
      </c>
      <c r="T91" s="117">
        <v>376.32495719999997</v>
      </c>
      <c r="U91" s="117">
        <v>384.25119999999998</v>
      </c>
      <c r="V91" s="117">
        <v>0</v>
      </c>
      <c r="W91" s="117">
        <v>248419.94005286664</v>
      </c>
      <c r="X91" s="117">
        <v>362281.19583333336</v>
      </c>
      <c r="Y91" s="132">
        <f t="shared" si="3"/>
        <v>610701.13588620001</v>
      </c>
    </row>
    <row r="92" spans="1:25" s="114" customFormat="1" ht="13" x14ac:dyDescent="0.3">
      <c r="A92" s="114">
        <v>87</v>
      </c>
      <c r="B92" s="114" t="s">
        <v>38</v>
      </c>
      <c r="C92" s="131">
        <v>107615.94244118355</v>
      </c>
      <c r="D92" s="117">
        <v>57862.573160182299</v>
      </c>
      <c r="E92" s="117">
        <v>73618</v>
      </c>
      <c r="F92" s="117">
        <v>21171.3</v>
      </c>
      <c r="G92" s="117">
        <v>29.560000000000002</v>
      </c>
      <c r="H92" s="117">
        <v>395.42016919499997</v>
      </c>
      <c r="I92" s="117">
        <v>365.46191193333334</v>
      </c>
      <c r="J92" s="117">
        <v>0</v>
      </c>
      <c r="K92" s="117">
        <v>261058.25768249415</v>
      </c>
      <c r="L92" s="117">
        <v>358340.85833333334</v>
      </c>
      <c r="M92" s="117">
        <f t="shared" si="2"/>
        <v>619399.11601582752</v>
      </c>
      <c r="N92" s="131">
        <v>68869.012801462508</v>
      </c>
      <c r="O92" s="117">
        <v>58929.797033333336</v>
      </c>
      <c r="P92" s="117">
        <v>40914</v>
      </c>
      <c r="Q92" s="117">
        <v>73618</v>
      </c>
      <c r="R92" s="117">
        <v>21171.3</v>
      </c>
      <c r="S92" s="117">
        <v>29.560000000000002</v>
      </c>
      <c r="T92" s="117">
        <v>395.42016919499997</v>
      </c>
      <c r="U92" s="117">
        <v>365.46191193333334</v>
      </c>
      <c r="V92" s="117">
        <v>0</v>
      </c>
      <c r="W92" s="117">
        <v>264292.55191592412</v>
      </c>
      <c r="X92" s="117">
        <v>358340.85833333334</v>
      </c>
      <c r="Y92" s="132">
        <f t="shared" si="3"/>
        <v>622633.41024925746</v>
      </c>
    </row>
    <row r="93" spans="1:25" s="114" customFormat="1" ht="13" x14ac:dyDescent="0.3">
      <c r="A93" s="114">
        <v>88</v>
      </c>
      <c r="B93" s="114" t="s">
        <v>38</v>
      </c>
      <c r="C93" s="131">
        <v>227156.93159976523</v>
      </c>
      <c r="D93" s="117">
        <v>88357.49044190142</v>
      </c>
      <c r="E93" s="117">
        <v>90135.566800000015</v>
      </c>
      <c r="F93" s="117">
        <v>38623.926666666674</v>
      </c>
      <c r="G93" s="117">
        <v>52.374999999999993</v>
      </c>
      <c r="H93" s="117">
        <v>629.95004999999992</v>
      </c>
      <c r="I93" s="117">
        <v>657.62903999999992</v>
      </c>
      <c r="J93" s="117">
        <v>0</v>
      </c>
      <c r="K93" s="117">
        <v>445613.86959833337</v>
      </c>
      <c r="L93" s="117">
        <v>629995.98</v>
      </c>
      <c r="M93" s="117">
        <f t="shared" si="2"/>
        <v>1075609.8495983332</v>
      </c>
      <c r="N93" s="131">
        <v>109716.30037499999</v>
      </c>
      <c r="O93" s="117">
        <v>126785.52871666667</v>
      </c>
      <c r="P93" s="117">
        <v>62197.6901</v>
      </c>
      <c r="Q93" s="117">
        <v>90135.566800000015</v>
      </c>
      <c r="R93" s="117">
        <v>38623.926666666674</v>
      </c>
      <c r="S93" s="117">
        <v>52.374999999999993</v>
      </c>
      <c r="T93" s="117">
        <v>629.95004999999992</v>
      </c>
      <c r="U93" s="117">
        <v>657.62903999999992</v>
      </c>
      <c r="V93" s="117">
        <v>0</v>
      </c>
      <c r="W93" s="117">
        <v>428798.96674833342</v>
      </c>
      <c r="X93" s="117">
        <v>629995.98</v>
      </c>
      <c r="Y93" s="132">
        <f t="shared" si="3"/>
        <v>1058794.9467483335</v>
      </c>
    </row>
    <row r="94" spans="1:25" s="114" customFormat="1" ht="13" x14ac:dyDescent="0.3">
      <c r="A94" s="114">
        <v>89</v>
      </c>
      <c r="B94" s="114" t="s">
        <v>38</v>
      </c>
      <c r="C94" s="131">
        <v>87529.77704738779</v>
      </c>
      <c r="D94" s="117">
        <v>31594.479072878876</v>
      </c>
      <c r="E94" s="117">
        <v>51448.138400000003</v>
      </c>
      <c r="F94" s="117">
        <v>16685.516666666666</v>
      </c>
      <c r="G94" s="117">
        <v>24.599999999999994</v>
      </c>
      <c r="H94" s="117">
        <v>337.85924159999996</v>
      </c>
      <c r="I94" s="117">
        <v>581.33573333333322</v>
      </c>
      <c r="J94" s="117">
        <v>0</v>
      </c>
      <c r="K94" s="117">
        <v>188201.70616186669</v>
      </c>
      <c r="L94" s="117">
        <v>298098.51166666666</v>
      </c>
      <c r="M94" s="117">
        <f t="shared" si="2"/>
        <v>486300.21782853338</v>
      </c>
      <c r="N94" s="131">
        <v>58843.817911999999</v>
      </c>
      <c r="O94" s="117">
        <v>47740.637616666667</v>
      </c>
      <c r="P94" s="117">
        <v>21038.524319999997</v>
      </c>
      <c r="Q94" s="117">
        <v>51448.138400000003</v>
      </c>
      <c r="R94" s="117">
        <v>16685.516666666666</v>
      </c>
      <c r="S94" s="117">
        <v>24.599999999999994</v>
      </c>
      <c r="T94" s="117">
        <v>337.85924159999996</v>
      </c>
      <c r="U94" s="117">
        <v>581.33573333333322</v>
      </c>
      <c r="V94" s="117">
        <v>0</v>
      </c>
      <c r="W94" s="117">
        <v>196700.42989026668</v>
      </c>
      <c r="X94" s="117">
        <v>298098.51166666666</v>
      </c>
      <c r="Y94" s="132">
        <f t="shared" si="3"/>
        <v>494798.94155693334</v>
      </c>
    </row>
    <row r="95" spans="1:25" s="114" customFormat="1" ht="13" x14ac:dyDescent="0.3">
      <c r="A95" s="114">
        <v>90</v>
      </c>
      <c r="B95" s="114" t="s">
        <v>38</v>
      </c>
      <c r="C95" s="131">
        <v>322839.06259449763</v>
      </c>
      <c r="D95" s="117">
        <v>114130.47611016901</v>
      </c>
      <c r="E95" s="117">
        <v>102261.72616000002</v>
      </c>
      <c r="F95" s="117">
        <v>62093.452499999992</v>
      </c>
      <c r="G95" s="117">
        <v>83.544166666666655</v>
      </c>
      <c r="H95" s="117">
        <v>1049.5516679999998</v>
      </c>
      <c r="I95" s="117">
        <v>1004.5488000000001</v>
      </c>
      <c r="J95" s="117">
        <v>0</v>
      </c>
      <c r="K95" s="117">
        <v>603462.36199933325</v>
      </c>
      <c r="L95" s="117">
        <v>1022103.025</v>
      </c>
      <c r="M95" s="117">
        <f t="shared" si="2"/>
        <v>1625565.3869993333</v>
      </c>
      <c r="N95" s="131">
        <v>182796.91550999996</v>
      </c>
      <c r="O95" s="117">
        <v>178384.22966666668</v>
      </c>
      <c r="P95" s="117">
        <v>77822.83762000002</v>
      </c>
      <c r="Q95" s="117">
        <v>102261.72616000002</v>
      </c>
      <c r="R95" s="117">
        <v>62093.452499999992</v>
      </c>
      <c r="S95" s="117">
        <v>83.544166666666655</v>
      </c>
      <c r="T95" s="117">
        <v>1049.5516679999998</v>
      </c>
      <c r="U95" s="117">
        <v>1004.5488000000001</v>
      </c>
      <c r="V95" s="117">
        <v>0</v>
      </c>
      <c r="W95" s="117">
        <v>605496.80609133339</v>
      </c>
      <c r="X95" s="117">
        <v>1022103.025</v>
      </c>
      <c r="Y95" s="132">
        <f t="shared" si="3"/>
        <v>1627599.8310913334</v>
      </c>
    </row>
    <row r="96" spans="1:25" s="114" customFormat="1" ht="13" x14ac:dyDescent="0.3">
      <c r="A96" s="114">
        <v>91</v>
      </c>
      <c r="B96" s="114" t="s">
        <v>38</v>
      </c>
      <c r="C96" s="131">
        <v>104.98157300281689</v>
      </c>
      <c r="D96" s="117">
        <v>34876.827323263853</v>
      </c>
      <c r="E96" s="117">
        <v>31125.362380000002</v>
      </c>
      <c r="F96" s="117">
        <v>453.18416666666667</v>
      </c>
      <c r="G96" s="117">
        <v>0</v>
      </c>
      <c r="H96" s="117">
        <v>5.2975775999999994</v>
      </c>
      <c r="I96" s="117">
        <v>305.19837333333334</v>
      </c>
      <c r="J96" s="117">
        <v>0</v>
      </c>
      <c r="K96" s="117">
        <v>66870.851393866673</v>
      </c>
      <c r="L96" s="117">
        <v>7473.1033333333326</v>
      </c>
      <c r="M96" s="117">
        <f t="shared" si="2"/>
        <v>74343.954727200005</v>
      </c>
      <c r="N96" s="131">
        <v>922.66143199999988</v>
      </c>
      <c r="O96" s="117">
        <v>0</v>
      </c>
      <c r="P96" s="117">
        <v>27148.34074333333</v>
      </c>
      <c r="Q96" s="117">
        <v>31125.362380000002</v>
      </c>
      <c r="R96" s="117">
        <v>453.18416666666667</v>
      </c>
      <c r="S96" s="117">
        <v>0</v>
      </c>
      <c r="T96" s="117">
        <v>5.2975775999999994</v>
      </c>
      <c r="U96" s="117">
        <v>305.19837333333334</v>
      </c>
      <c r="V96" s="117">
        <v>0</v>
      </c>
      <c r="W96" s="117">
        <v>59960.044672933334</v>
      </c>
      <c r="X96" s="117">
        <v>7473.1033333333326</v>
      </c>
      <c r="Y96" s="132">
        <f t="shared" si="3"/>
        <v>67433.148006266667</v>
      </c>
    </row>
    <row r="97" spans="1:25" s="114" customFormat="1" ht="13" x14ac:dyDescent="0.3">
      <c r="A97" s="114">
        <v>92</v>
      </c>
      <c r="B97" s="114" t="s">
        <v>38</v>
      </c>
      <c r="C97" s="131">
        <v>11009.204855796008</v>
      </c>
      <c r="D97" s="117">
        <v>6666.2020564623235</v>
      </c>
      <c r="E97" s="117">
        <v>22861.467320000007</v>
      </c>
      <c r="F97" s="117">
        <v>2087.5558333333333</v>
      </c>
      <c r="G97" s="117">
        <v>2.3458333333333332</v>
      </c>
      <c r="H97" s="117">
        <v>38.420003549999997</v>
      </c>
      <c r="I97" s="117">
        <v>64.922083333333333</v>
      </c>
      <c r="J97" s="117">
        <v>0</v>
      </c>
      <c r="K97" s="117">
        <v>42730.117985808341</v>
      </c>
      <c r="L97" s="117">
        <v>34533.730833333335</v>
      </c>
      <c r="M97" s="117">
        <f t="shared" si="2"/>
        <v>77263.848819141684</v>
      </c>
      <c r="N97" s="131">
        <v>6691.4839516249995</v>
      </c>
      <c r="O97" s="117">
        <v>6052.3497833333322</v>
      </c>
      <c r="P97" s="117">
        <v>4789.7565200000008</v>
      </c>
      <c r="Q97" s="117">
        <v>22861.467320000007</v>
      </c>
      <c r="R97" s="117">
        <v>2087.5558333333333</v>
      </c>
      <c r="S97" s="117">
        <v>2.3458333333333332</v>
      </c>
      <c r="T97" s="117">
        <v>38.420003549999997</v>
      </c>
      <c r="U97" s="117">
        <v>64.922083333333333</v>
      </c>
      <c r="V97" s="117">
        <v>0</v>
      </c>
      <c r="W97" s="117">
        <v>42588.301328508336</v>
      </c>
      <c r="X97" s="117">
        <v>34533.730833333335</v>
      </c>
      <c r="Y97" s="132">
        <f t="shared" si="3"/>
        <v>77122.032161841664</v>
      </c>
    </row>
    <row r="98" spans="1:25" s="114" customFormat="1" ht="13" x14ac:dyDescent="0.3">
      <c r="A98" s="114">
        <v>93</v>
      </c>
      <c r="B98" s="114" t="s">
        <v>38</v>
      </c>
      <c r="C98" s="131">
        <v>140500.08470015871</v>
      </c>
      <c r="D98" s="117">
        <v>50278.481036141311</v>
      </c>
      <c r="E98" s="117">
        <v>66844.144766666679</v>
      </c>
      <c r="F98" s="117">
        <v>26817.923333333329</v>
      </c>
      <c r="G98" s="117">
        <v>38.916666666666664</v>
      </c>
      <c r="H98" s="117">
        <v>459.0182178</v>
      </c>
      <c r="I98" s="117">
        <v>446.00567999999998</v>
      </c>
      <c r="J98" s="117">
        <v>0</v>
      </c>
      <c r="K98" s="117">
        <v>285384.57440076675</v>
      </c>
      <c r="L98" s="117">
        <v>445627.57250000001</v>
      </c>
      <c r="M98" s="117">
        <f t="shared" si="2"/>
        <v>731012.14690076676</v>
      </c>
      <c r="N98" s="131">
        <v>79945.672933499984</v>
      </c>
      <c r="O98" s="117">
        <v>77606.754033333331</v>
      </c>
      <c r="P98" s="117">
        <v>34319.405713333341</v>
      </c>
      <c r="Q98" s="117">
        <v>66844.144766666679</v>
      </c>
      <c r="R98" s="117">
        <v>26817.923333333329</v>
      </c>
      <c r="S98" s="117">
        <v>38.916666666666664</v>
      </c>
      <c r="T98" s="117">
        <v>459.0182178</v>
      </c>
      <c r="U98" s="117">
        <v>446.00567999999998</v>
      </c>
      <c r="V98" s="117">
        <v>0</v>
      </c>
      <c r="W98" s="117">
        <v>286477.84134463337</v>
      </c>
      <c r="X98" s="117">
        <v>445627.57250000001</v>
      </c>
      <c r="Y98" s="132">
        <f t="shared" si="3"/>
        <v>732105.41384463338</v>
      </c>
    </row>
    <row r="99" spans="1:25" s="114" customFormat="1" ht="13" x14ac:dyDescent="0.3">
      <c r="A99" s="114">
        <v>94</v>
      </c>
      <c r="B99" s="114" t="s">
        <v>38</v>
      </c>
      <c r="C99" s="131">
        <v>175637.15264514554</v>
      </c>
      <c r="D99" s="117">
        <v>71280.733487521124</v>
      </c>
      <c r="E99" s="117">
        <v>79599.062499999985</v>
      </c>
      <c r="F99" s="117">
        <v>36354.998333333329</v>
      </c>
      <c r="G99" s="117">
        <v>55.49666666666667</v>
      </c>
      <c r="H99" s="117">
        <v>653.97849600000006</v>
      </c>
      <c r="I99" s="117">
        <v>577.79784000000006</v>
      </c>
      <c r="J99" s="117">
        <v>0</v>
      </c>
      <c r="K99" s="117">
        <v>364159.21996866667</v>
      </c>
      <c r="L99" s="117">
        <v>610824.1</v>
      </c>
      <c r="M99" s="117">
        <f t="shared" si="2"/>
        <v>974983.31996866665</v>
      </c>
      <c r="N99" s="131">
        <v>113901.25471999998</v>
      </c>
      <c r="O99" s="117">
        <v>96076.844366666672</v>
      </c>
      <c r="P99" s="117">
        <v>48620.890625</v>
      </c>
      <c r="Q99" s="117">
        <v>79599.062499999985</v>
      </c>
      <c r="R99" s="117">
        <v>36354.998333333329</v>
      </c>
      <c r="S99" s="117">
        <v>55.49666666666667</v>
      </c>
      <c r="T99" s="117">
        <v>653.97849600000006</v>
      </c>
      <c r="U99" s="117">
        <v>577.79784000000006</v>
      </c>
      <c r="V99" s="117">
        <v>0</v>
      </c>
      <c r="W99" s="117">
        <v>375840.32354766666</v>
      </c>
      <c r="X99" s="117">
        <v>610824.1</v>
      </c>
      <c r="Y99" s="132">
        <f t="shared" si="3"/>
        <v>986664.42354766664</v>
      </c>
    </row>
    <row r="100" spans="1:25" s="114" customFormat="1" ht="13" x14ac:dyDescent="0.3">
      <c r="A100" s="114">
        <v>95</v>
      </c>
      <c r="B100" s="114" t="s">
        <v>38</v>
      </c>
      <c r="C100" s="131">
        <v>67063.971137566201</v>
      </c>
      <c r="D100" s="117">
        <v>37491.2516640338</v>
      </c>
      <c r="E100" s="117">
        <v>57888.5</v>
      </c>
      <c r="F100" s="117">
        <v>13596.9475</v>
      </c>
      <c r="G100" s="117">
        <v>19.374166666666664</v>
      </c>
      <c r="H100" s="117">
        <v>248.2954896</v>
      </c>
      <c r="I100" s="117">
        <v>205.94912000000002</v>
      </c>
      <c r="J100" s="117">
        <v>0</v>
      </c>
      <c r="K100" s="117">
        <v>176514.28907786668</v>
      </c>
      <c r="L100" s="117">
        <v>231765.9408333333</v>
      </c>
      <c r="M100" s="117">
        <f t="shared" si="2"/>
        <v>408280.2299112</v>
      </c>
      <c r="N100" s="131">
        <v>43244.797771999998</v>
      </c>
      <c r="O100" s="117">
        <v>36701.818550000004</v>
      </c>
      <c r="P100" s="117">
        <v>26594.099999999995</v>
      </c>
      <c r="Q100" s="117">
        <v>57888.5</v>
      </c>
      <c r="R100" s="117">
        <v>13596.9475</v>
      </c>
      <c r="S100" s="117">
        <v>19.374166666666664</v>
      </c>
      <c r="T100" s="117">
        <v>248.2954896</v>
      </c>
      <c r="U100" s="117">
        <v>205.94912000000002</v>
      </c>
      <c r="V100" s="117">
        <v>0</v>
      </c>
      <c r="W100" s="117">
        <v>178499.78259826667</v>
      </c>
      <c r="X100" s="117">
        <v>231765.9408333333</v>
      </c>
      <c r="Y100" s="132">
        <f t="shared" si="3"/>
        <v>410265.72343159997</v>
      </c>
    </row>
    <row r="101" spans="1:25" s="114" customFormat="1" ht="13" x14ac:dyDescent="0.3">
      <c r="A101" s="114">
        <v>96</v>
      </c>
      <c r="B101" s="114" t="s">
        <v>38</v>
      </c>
      <c r="C101" s="131">
        <v>313876.51633286016</v>
      </c>
      <c r="D101" s="117">
        <v>146273.19679967323</v>
      </c>
      <c r="E101" s="117">
        <v>117856</v>
      </c>
      <c r="F101" s="117">
        <v>62184.94</v>
      </c>
      <c r="G101" s="117">
        <v>81.372499999999988</v>
      </c>
      <c r="H101" s="117">
        <v>1106.7081552</v>
      </c>
      <c r="I101" s="117">
        <v>1135.7978400000002</v>
      </c>
      <c r="J101" s="117">
        <v>0</v>
      </c>
      <c r="K101" s="117">
        <v>642514.53162773349</v>
      </c>
      <c r="L101" s="117">
        <v>1040136.0291666667</v>
      </c>
      <c r="M101" s="117">
        <f t="shared" si="2"/>
        <v>1682650.5607944001</v>
      </c>
      <c r="N101" s="131">
        <v>192751.67036399999</v>
      </c>
      <c r="O101" s="117">
        <v>172422.02203333331</v>
      </c>
      <c r="P101" s="117">
        <v>102285</v>
      </c>
      <c r="Q101" s="117">
        <v>117856</v>
      </c>
      <c r="R101" s="117">
        <v>62184.94</v>
      </c>
      <c r="S101" s="117">
        <v>81.372499999999988</v>
      </c>
      <c r="T101" s="117">
        <v>1106.7081552</v>
      </c>
      <c r="U101" s="117">
        <v>1135.7978400000002</v>
      </c>
      <c r="V101" s="117">
        <v>0</v>
      </c>
      <c r="W101" s="117">
        <v>649823.51089253346</v>
      </c>
      <c r="X101" s="117">
        <v>1040136.0291666667</v>
      </c>
      <c r="Y101" s="132">
        <f t="shared" si="3"/>
        <v>1689959.5400592</v>
      </c>
    </row>
    <row r="102" spans="1:25" s="114" customFormat="1" ht="13" x14ac:dyDescent="0.3">
      <c r="A102" s="114">
        <v>97</v>
      </c>
      <c r="B102" s="114" t="s">
        <v>38</v>
      </c>
      <c r="C102" s="131">
        <v>15295.166912969013</v>
      </c>
      <c r="D102" s="117">
        <v>6387.3250594309866</v>
      </c>
      <c r="E102" s="117">
        <v>22152.586670000004</v>
      </c>
      <c r="F102" s="117">
        <v>2958.2966666666666</v>
      </c>
      <c r="G102" s="117">
        <v>5.0558333333333332</v>
      </c>
      <c r="H102" s="117">
        <v>52.017194399999994</v>
      </c>
      <c r="I102" s="117">
        <v>48.068600000000004</v>
      </c>
      <c r="J102" s="117">
        <v>0</v>
      </c>
      <c r="K102" s="117">
        <v>46898.516936800006</v>
      </c>
      <c r="L102" s="117">
        <v>50219.42500000001</v>
      </c>
      <c r="M102" s="117">
        <f t="shared" si="2"/>
        <v>97117.941936800024</v>
      </c>
      <c r="N102" s="131">
        <v>9059.6613579999994</v>
      </c>
      <c r="O102" s="117">
        <v>8424.4898499999999</v>
      </c>
      <c r="P102" s="117">
        <v>4427.0993699999999</v>
      </c>
      <c r="Q102" s="117">
        <v>22152.586670000004</v>
      </c>
      <c r="R102" s="117">
        <v>2958.2966666666666</v>
      </c>
      <c r="S102" s="117">
        <v>5.0558333333333332</v>
      </c>
      <c r="T102" s="117">
        <v>52.017194399999994</v>
      </c>
      <c r="U102" s="117">
        <v>48.068600000000004</v>
      </c>
      <c r="V102" s="117">
        <v>0</v>
      </c>
      <c r="W102" s="117">
        <v>47127.275542400006</v>
      </c>
      <c r="X102" s="117">
        <v>50219.42500000001</v>
      </c>
      <c r="Y102" s="132">
        <f t="shared" si="3"/>
        <v>97346.700542400009</v>
      </c>
    </row>
    <row r="103" spans="1:25" s="114" customFormat="1" ht="13" x14ac:dyDescent="0.3">
      <c r="A103" s="114">
        <v>98</v>
      </c>
      <c r="B103" s="114" t="s">
        <v>38</v>
      </c>
      <c r="C103" s="131">
        <v>103474.86174825538</v>
      </c>
      <c r="D103" s="117">
        <v>34681.764606811266</v>
      </c>
      <c r="E103" s="117">
        <v>54261.330274999993</v>
      </c>
      <c r="F103" s="117">
        <v>19234.0425</v>
      </c>
      <c r="G103" s="117">
        <v>26.221666666666668</v>
      </c>
      <c r="H103" s="117">
        <v>336.12179039999995</v>
      </c>
      <c r="I103" s="117">
        <v>322.30079999999998</v>
      </c>
      <c r="J103" s="117">
        <v>0</v>
      </c>
      <c r="K103" s="117">
        <v>212336.64338713334</v>
      </c>
      <c r="L103" s="117">
        <v>320623.15833333338</v>
      </c>
      <c r="M103" s="117">
        <f t="shared" si="2"/>
        <v>532959.8017204667</v>
      </c>
      <c r="N103" s="131">
        <v>58541.211828</v>
      </c>
      <c r="O103" s="117">
        <v>57178.101816666662</v>
      </c>
      <c r="P103" s="117">
        <v>23465.235945000004</v>
      </c>
      <c r="Q103" s="117">
        <v>54261.330274999993</v>
      </c>
      <c r="R103" s="117">
        <v>19234.0425</v>
      </c>
      <c r="S103" s="117">
        <v>26.221666666666668</v>
      </c>
      <c r="T103" s="117">
        <v>336.12179039999995</v>
      </c>
      <c r="U103" s="117">
        <v>322.30079999999998</v>
      </c>
      <c r="V103" s="117">
        <v>0</v>
      </c>
      <c r="W103" s="117">
        <v>213364.56662173333</v>
      </c>
      <c r="X103" s="117">
        <v>320623.15833333338</v>
      </c>
      <c r="Y103" s="132">
        <f t="shared" si="3"/>
        <v>533987.72495506669</v>
      </c>
    </row>
    <row r="104" spans="1:25" s="114" customFormat="1" ht="13" x14ac:dyDescent="0.3">
      <c r="A104" s="114">
        <v>99</v>
      </c>
      <c r="B104" s="114" t="s">
        <v>38</v>
      </c>
      <c r="C104" s="131">
        <v>15061.615693881688</v>
      </c>
      <c r="D104" s="117">
        <v>7413.3928962516438</v>
      </c>
      <c r="E104" s="117">
        <v>23633.253444999995</v>
      </c>
      <c r="F104" s="117">
        <v>3074.1308333333332</v>
      </c>
      <c r="G104" s="117">
        <v>4.2399999999999993</v>
      </c>
      <c r="H104" s="117">
        <v>56.033320799999991</v>
      </c>
      <c r="I104" s="117">
        <v>66.359840000000005</v>
      </c>
      <c r="J104" s="117">
        <v>0</v>
      </c>
      <c r="K104" s="117">
        <v>49309.026029266657</v>
      </c>
      <c r="L104" s="117">
        <v>51931.41333333333</v>
      </c>
      <c r="M104" s="117">
        <f t="shared" si="2"/>
        <v>101240.43936259998</v>
      </c>
      <c r="N104" s="131">
        <v>9759.1367059999975</v>
      </c>
      <c r="O104" s="117">
        <v>8239.55105</v>
      </c>
      <c r="P104" s="117">
        <v>5184.5955616666661</v>
      </c>
      <c r="Q104" s="117">
        <v>23633.253444999995</v>
      </c>
      <c r="R104" s="117">
        <v>3074.1308333333332</v>
      </c>
      <c r="S104" s="117">
        <v>4.2399999999999993</v>
      </c>
      <c r="T104" s="117">
        <v>56.033320799999991</v>
      </c>
      <c r="U104" s="117">
        <v>66.359840000000005</v>
      </c>
      <c r="V104" s="117">
        <v>0</v>
      </c>
      <c r="W104" s="117">
        <v>50017.300756799988</v>
      </c>
      <c r="X104" s="117">
        <v>51931.41333333333</v>
      </c>
      <c r="Y104" s="132">
        <f t="shared" si="3"/>
        <v>101948.71409013332</v>
      </c>
    </row>
    <row r="105" spans="1:25" s="114" customFormat="1" ht="13" x14ac:dyDescent="0.3">
      <c r="A105" s="114">
        <v>100</v>
      </c>
      <c r="B105" s="114" t="s">
        <v>38</v>
      </c>
      <c r="C105" s="131">
        <v>48.415746927612673</v>
      </c>
      <c r="D105" s="117">
        <v>70319.109920497649</v>
      </c>
      <c r="E105" s="117">
        <v>26203.288180000007</v>
      </c>
      <c r="F105" s="117">
        <v>272.0575</v>
      </c>
      <c r="G105" s="117">
        <v>0</v>
      </c>
      <c r="H105" s="117">
        <v>2.4431542514999998</v>
      </c>
      <c r="I105" s="117">
        <v>47.119975199999999</v>
      </c>
      <c r="J105" s="117">
        <v>0</v>
      </c>
      <c r="K105" s="117">
        <v>96892.434476876748</v>
      </c>
      <c r="L105" s="117">
        <v>3891.6025000000004</v>
      </c>
      <c r="M105" s="117">
        <f t="shared" si="2"/>
        <v>100784.03697687674</v>
      </c>
      <c r="N105" s="131">
        <v>425.51603213624998</v>
      </c>
      <c r="O105" s="117">
        <v>0</v>
      </c>
      <c r="P105" s="117">
        <v>54824.75999999998</v>
      </c>
      <c r="Q105" s="117">
        <v>26203.288180000007</v>
      </c>
      <c r="R105" s="117">
        <v>272.0575</v>
      </c>
      <c r="S105" s="117">
        <v>0</v>
      </c>
      <c r="T105" s="117">
        <v>2.4431542514999998</v>
      </c>
      <c r="U105" s="117">
        <v>47.119975199999999</v>
      </c>
      <c r="V105" s="117">
        <v>0</v>
      </c>
      <c r="W105" s="117">
        <v>81775.184841587718</v>
      </c>
      <c r="X105" s="117">
        <v>3891.6025000000004</v>
      </c>
      <c r="Y105" s="132">
        <f t="shared" si="3"/>
        <v>85666.787341587711</v>
      </c>
    </row>
    <row r="106" spans="1:25" s="114" customFormat="1" ht="13" x14ac:dyDescent="0.3">
      <c r="A106" s="114">
        <v>101</v>
      </c>
      <c r="B106" s="114" t="s">
        <v>38</v>
      </c>
      <c r="C106" s="131">
        <v>101221.10039356055</v>
      </c>
      <c r="D106" s="117">
        <v>47404.656839839437</v>
      </c>
      <c r="E106" s="117">
        <v>64891.658075000007</v>
      </c>
      <c r="F106" s="117">
        <v>22183.540833333336</v>
      </c>
      <c r="G106" s="117">
        <v>34.235833333333332</v>
      </c>
      <c r="H106" s="117">
        <v>406.79294039999996</v>
      </c>
      <c r="I106" s="117">
        <v>418.19496000000009</v>
      </c>
      <c r="J106" s="117">
        <v>0</v>
      </c>
      <c r="K106" s="117">
        <v>236560.17987546665</v>
      </c>
      <c r="L106" s="117">
        <v>376327.48416666669</v>
      </c>
      <c r="M106" s="117">
        <f t="shared" si="2"/>
        <v>612887.66404213337</v>
      </c>
      <c r="N106" s="131">
        <v>70849.77045299999</v>
      </c>
      <c r="O106" s="117">
        <v>55019.9136</v>
      </c>
      <c r="P106" s="117">
        <v>32635.154385000005</v>
      </c>
      <c r="Q106" s="117">
        <v>64891.658075000007</v>
      </c>
      <c r="R106" s="117">
        <v>22183.540833333336</v>
      </c>
      <c r="S106" s="117">
        <v>34.235833333333332</v>
      </c>
      <c r="T106" s="117">
        <v>406.79294039999996</v>
      </c>
      <c r="U106" s="117">
        <v>418.19496000000009</v>
      </c>
      <c r="V106" s="117">
        <v>0</v>
      </c>
      <c r="W106" s="117">
        <v>246439.26108006667</v>
      </c>
      <c r="X106" s="117">
        <v>376327.48416666669</v>
      </c>
      <c r="Y106" s="132">
        <f t="shared" si="3"/>
        <v>622766.74524673331</v>
      </c>
    </row>
    <row r="107" spans="1:25" s="114" customFormat="1" ht="13" x14ac:dyDescent="0.3">
      <c r="A107" s="114">
        <v>102</v>
      </c>
      <c r="B107" s="114" t="s">
        <v>38</v>
      </c>
      <c r="C107" s="131">
        <v>7580.1729134319239</v>
      </c>
      <c r="D107" s="117">
        <v>23730.865176734744</v>
      </c>
      <c r="E107" s="117">
        <v>19108.928039999999</v>
      </c>
      <c r="F107" s="117">
        <v>2031.6608333333334</v>
      </c>
      <c r="G107" s="117">
        <v>0</v>
      </c>
      <c r="H107" s="117">
        <v>29.007541</v>
      </c>
      <c r="I107" s="117">
        <v>418.48406666666671</v>
      </c>
      <c r="J107" s="117">
        <v>0</v>
      </c>
      <c r="K107" s="117">
        <v>52899.118571166662</v>
      </c>
      <c r="L107" s="117">
        <v>25117.450833333332</v>
      </c>
      <c r="M107" s="117">
        <f t="shared" si="2"/>
        <v>78016.569404499998</v>
      </c>
      <c r="N107" s="131">
        <v>5052.146724166666</v>
      </c>
      <c r="O107" s="117">
        <v>4137.333333333333</v>
      </c>
      <c r="P107" s="117">
        <v>18201.123266666666</v>
      </c>
      <c r="Q107" s="117">
        <v>19108.928039999999</v>
      </c>
      <c r="R107" s="117">
        <v>2031.6608333333334</v>
      </c>
      <c r="S107" s="117">
        <v>0</v>
      </c>
      <c r="T107" s="117">
        <v>29.007541</v>
      </c>
      <c r="U107" s="117">
        <v>418.48406666666671</v>
      </c>
      <c r="V107" s="117">
        <v>0</v>
      </c>
      <c r="W107" s="117">
        <v>48978.683805166664</v>
      </c>
      <c r="X107" s="117">
        <v>25117.450833333332</v>
      </c>
      <c r="Y107" s="132">
        <f t="shared" si="3"/>
        <v>74096.134638499992</v>
      </c>
    </row>
    <row r="108" spans="1:25" s="114" customFormat="1" ht="13" x14ac:dyDescent="0.3">
      <c r="A108" s="114">
        <v>103</v>
      </c>
      <c r="B108" s="114" t="s">
        <v>38</v>
      </c>
      <c r="C108" s="131">
        <v>239259.48982651826</v>
      </c>
      <c r="D108" s="117">
        <v>85016.890010215022</v>
      </c>
      <c r="E108" s="117">
        <v>87222.679480000035</v>
      </c>
      <c r="F108" s="117">
        <v>43544.166666666664</v>
      </c>
      <c r="G108" s="117">
        <v>63.817500000000017</v>
      </c>
      <c r="H108" s="117">
        <v>737.47526039999991</v>
      </c>
      <c r="I108" s="117">
        <v>687.73127999999997</v>
      </c>
      <c r="J108" s="117">
        <v>0</v>
      </c>
      <c r="K108" s="117">
        <v>456532.25002380001</v>
      </c>
      <c r="L108" s="117">
        <v>722942.95666666667</v>
      </c>
      <c r="M108" s="117">
        <f t="shared" si="2"/>
        <v>1179475.2066904667</v>
      </c>
      <c r="N108" s="131">
        <v>128443.60785299998</v>
      </c>
      <c r="O108" s="117">
        <v>132674.81584999998</v>
      </c>
      <c r="P108" s="117">
        <v>58444.292776666669</v>
      </c>
      <c r="Q108" s="117">
        <v>87222.679480000035</v>
      </c>
      <c r="R108" s="117">
        <v>43544.166666666664</v>
      </c>
      <c r="S108" s="117">
        <v>63.817500000000017</v>
      </c>
      <c r="T108" s="117">
        <v>737.47526039999991</v>
      </c>
      <c r="U108" s="117">
        <v>687.73127999999997</v>
      </c>
      <c r="V108" s="117">
        <v>0</v>
      </c>
      <c r="W108" s="117">
        <v>451818.58666673338</v>
      </c>
      <c r="X108" s="117">
        <v>722942.95666666667</v>
      </c>
      <c r="Y108" s="132">
        <f t="shared" si="3"/>
        <v>1174761.5433334</v>
      </c>
    </row>
    <row r="109" spans="1:25" s="114" customFormat="1" ht="13" x14ac:dyDescent="0.3">
      <c r="A109" s="114">
        <v>104</v>
      </c>
      <c r="B109" s="114" t="s">
        <v>38</v>
      </c>
      <c r="C109" s="131">
        <v>220528.8014884507</v>
      </c>
      <c r="D109" s="117">
        <v>95201.369128215985</v>
      </c>
      <c r="E109" s="117">
        <v>43799.764090000011</v>
      </c>
      <c r="F109" s="117">
        <v>44834.248333333329</v>
      </c>
      <c r="G109" s="117">
        <v>70.536666666666676</v>
      </c>
      <c r="H109" s="117">
        <v>817.76003999999978</v>
      </c>
      <c r="I109" s="117">
        <v>756.26112000000001</v>
      </c>
      <c r="J109" s="117">
        <v>0</v>
      </c>
      <c r="K109" s="117">
        <v>406008.74086666672</v>
      </c>
      <c r="L109" s="117">
        <v>761687.87749999994</v>
      </c>
      <c r="M109" s="117">
        <f t="shared" si="2"/>
        <v>1167696.6183666666</v>
      </c>
      <c r="N109" s="131">
        <v>142426.54029999999</v>
      </c>
      <c r="O109" s="117">
        <v>120672.87729999999</v>
      </c>
      <c r="P109" s="117">
        <v>65531.571178333339</v>
      </c>
      <c r="Q109" s="117">
        <v>43799.764090000011</v>
      </c>
      <c r="R109" s="117">
        <v>44834.248333333329</v>
      </c>
      <c r="S109" s="117">
        <v>70.536666666666676</v>
      </c>
      <c r="T109" s="117">
        <v>817.76003999999978</v>
      </c>
      <c r="U109" s="117">
        <v>756.26112000000001</v>
      </c>
      <c r="V109" s="117">
        <v>0</v>
      </c>
      <c r="W109" s="117">
        <v>418909.55902833334</v>
      </c>
      <c r="X109" s="117">
        <v>761687.87749999994</v>
      </c>
      <c r="Y109" s="132">
        <f t="shared" si="3"/>
        <v>1180597.4365283332</v>
      </c>
    </row>
    <row r="110" spans="1:25" s="114" customFormat="1" ht="13" x14ac:dyDescent="0.3">
      <c r="A110" s="114">
        <v>105</v>
      </c>
      <c r="B110" s="114" t="s">
        <v>38</v>
      </c>
      <c r="C110" s="131">
        <v>283116.31392741035</v>
      </c>
      <c r="D110" s="117">
        <v>145989.11097765635</v>
      </c>
      <c r="E110" s="117">
        <v>117856</v>
      </c>
      <c r="F110" s="117">
        <v>57847.125833333324</v>
      </c>
      <c r="G110" s="117">
        <v>96.450833333333364</v>
      </c>
      <c r="H110" s="117">
        <v>1085.9463503999998</v>
      </c>
      <c r="I110" s="117">
        <v>916.28063999999995</v>
      </c>
      <c r="J110" s="117">
        <v>0</v>
      </c>
      <c r="K110" s="117">
        <v>606907.22856213339</v>
      </c>
      <c r="L110" s="117">
        <v>1006463.5241666666</v>
      </c>
      <c r="M110" s="117">
        <f t="shared" si="2"/>
        <v>1613370.7527287998</v>
      </c>
      <c r="N110" s="131">
        <v>189135.65602799997</v>
      </c>
      <c r="O110" s="117">
        <v>154498.11141666665</v>
      </c>
      <c r="P110" s="117">
        <v>102285</v>
      </c>
      <c r="Q110" s="117">
        <v>117856</v>
      </c>
      <c r="R110" s="117">
        <v>57847.125833333324</v>
      </c>
      <c r="S110" s="117">
        <v>96.450833333333364</v>
      </c>
      <c r="T110" s="117">
        <v>1085.9463503999998</v>
      </c>
      <c r="U110" s="117">
        <v>916.28063999999995</v>
      </c>
      <c r="V110" s="117">
        <v>0</v>
      </c>
      <c r="W110" s="117">
        <v>623720.57110173325</v>
      </c>
      <c r="X110" s="117">
        <v>1006463.5241666666</v>
      </c>
      <c r="Y110" s="132">
        <f t="shared" si="3"/>
        <v>1630184.0952683999</v>
      </c>
    </row>
    <row r="111" spans="1:25" s="114" customFormat="1" ht="13" x14ac:dyDescent="0.3">
      <c r="A111" s="114">
        <v>106</v>
      </c>
      <c r="B111" s="114" t="s">
        <v>38</v>
      </c>
      <c r="C111" s="131">
        <v>32169.49186073427</v>
      </c>
      <c r="D111" s="117">
        <v>12099.822317332395</v>
      </c>
      <c r="E111" s="117">
        <v>29493.799999999992</v>
      </c>
      <c r="F111" s="117">
        <v>6509.520833333333</v>
      </c>
      <c r="G111" s="117">
        <v>8.548333333333332</v>
      </c>
      <c r="H111" s="117">
        <v>117.62118839999998</v>
      </c>
      <c r="I111" s="117">
        <v>95.244399999999999</v>
      </c>
      <c r="J111" s="117">
        <v>0</v>
      </c>
      <c r="K111" s="117">
        <v>80494.048933133308</v>
      </c>
      <c r="L111" s="117">
        <v>109656.83916666666</v>
      </c>
      <c r="M111" s="117">
        <f t="shared" si="2"/>
        <v>190150.88809979998</v>
      </c>
      <c r="N111" s="131">
        <v>20485.690312999996</v>
      </c>
      <c r="O111" s="117">
        <v>17622.609316666665</v>
      </c>
      <c r="P111" s="117">
        <v>8182.800000000002</v>
      </c>
      <c r="Q111" s="117">
        <v>29493.799999999992</v>
      </c>
      <c r="R111" s="117">
        <v>6509.520833333333</v>
      </c>
      <c r="S111" s="117">
        <v>8.548333333333332</v>
      </c>
      <c r="T111" s="117">
        <v>117.62118839999998</v>
      </c>
      <c r="U111" s="117">
        <v>95.244399999999999</v>
      </c>
      <c r="V111" s="117">
        <v>0</v>
      </c>
      <c r="W111" s="117">
        <v>82515.834384733316</v>
      </c>
      <c r="X111" s="117">
        <v>109656.83916666666</v>
      </c>
      <c r="Y111" s="132">
        <f t="shared" si="3"/>
        <v>192172.67355139996</v>
      </c>
    </row>
    <row r="112" spans="1:25" s="114" customFormat="1" ht="13" x14ac:dyDescent="0.3">
      <c r="A112" s="114">
        <v>107</v>
      </c>
      <c r="B112" s="114" t="s">
        <v>38</v>
      </c>
      <c r="C112" s="131">
        <v>1095.941937810629</v>
      </c>
      <c r="D112" s="117">
        <v>467.71806345337086</v>
      </c>
      <c r="E112" s="117">
        <v>14137.690432200003</v>
      </c>
      <c r="F112" s="117">
        <v>202.86833333333334</v>
      </c>
      <c r="G112" s="117">
        <v>0.32</v>
      </c>
      <c r="H112" s="117">
        <v>3.5682371839999996</v>
      </c>
      <c r="I112" s="117">
        <v>3.7722391333333327</v>
      </c>
      <c r="J112" s="117">
        <v>0</v>
      </c>
      <c r="K112" s="117">
        <v>15911.879243114668</v>
      </c>
      <c r="L112" s="117">
        <v>3419.3225000000002</v>
      </c>
      <c r="M112" s="117">
        <f t="shared" si="2"/>
        <v>19331.201743114667</v>
      </c>
      <c r="N112" s="131">
        <v>621.46797621333326</v>
      </c>
      <c r="O112" s="117">
        <v>605.49873333333335</v>
      </c>
      <c r="P112" s="117">
        <v>326.74844753333338</v>
      </c>
      <c r="Q112" s="117">
        <v>14137.690432200003</v>
      </c>
      <c r="R112" s="117">
        <v>202.86833333333334</v>
      </c>
      <c r="S112" s="117">
        <v>0.32</v>
      </c>
      <c r="T112" s="117">
        <v>3.5682371839999996</v>
      </c>
      <c r="U112" s="117">
        <v>3.7722391333333327</v>
      </c>
      <c r="V112" s="117">
        <v>0</v>
      </c>
      <c r="W112" s="117">
        <v>15901.934398930669</v>
      </c>
      <c r="X112" s="117">
        <v>3419.3225000000002</v>
      </c>
      <c r="Y112" s="132">
        <f t="shared" si="3"/>
        <v>19321.256898930667</v>
      </c>
    </row>
    <row r="113" spans="1:25" s="114" customFormat="1" ht="13" x14ac:dyDescent="0.3">
      <c r="A113" s="114">
        <v>108</v>
      </c>
      <c r="B113" s="114" t="s">
        <v>38</v>
      </c>
      <c r="C113" s="131">
        <v>18155.088326996702</v>
      </c>
      <c r="D113" s="117">
        <v>6719.9296633929625</v>
      </c>
      <c r="E113" s="117">
        <v>22516.549973100002</v>
      </c>
      <c r="F113" s="117">
        <v>3418.4716666666668</v>
      </c>
      <c r="G113" s="117">
        <v>4.939166666666666</v>
      </c>
      <c r="H113" s="117">
        <v>58.879271937999995</v>
      </c>
      <c r="I113" s="117">
        <v>55.535367466666663</v>
      </c>
      <c r="J113" s="117">
        <v>0</v>
      </c>
      <c r="K113" s="117">
        <v>50929.393436227663</v>
      </c>
      <c r="L113" s="117">
        <v>56955.632499999985</v>
      </c>
      <c r="M113" s="117">
        <f t="shared" si="2"/>
        <v>107885.02593622764</v>
      </c>
      <c r="N113" s="131">
        <v>10254.806529201667</v>
      </c>
      <c r="O113" s="117">
        <v>10033.2402</v>
      </c>
      <c r="P113" s="117">
        <v>4613.2998174333343</v>
      </c>
      <c r="Q113" s="117">
        <v>22516.549973100002</v>
      </c>
      <c r="R113" s="117">
        <v>3418.4716666666668</v>
      </c>
      <c r="S113" s="117">
        <v>4.939166666666666</v>
      </c>
      <c r="T113" s="117">
        <v>58.879271937999995</v>
      </c>
      <c r="U113" s="117">
        <v>55.535367466666663</v>
      </c>
      <c r="V113" s="117">
        <v>0</v>
      </c>
      <c r="W113" s="117">
        <v>50955.721992473002</v>
      </c>
      <c r="X113" s="117">
        <v>56955.632499999985</v>
      </c>
      <c r="Y113" s="132">
        <f t="shared" si="3"/>
        <v>107911.35449247298</v>
      </c>
    </row>
    <row r="114" spans="1:25" s="114" customFormat="1" ht="13" x14ac:dyDescent="0.3">
      <c r="A114" s="114">
        <v>109</v>
      </c>
      <c r="B114" s="114" t="s">
        <v>38</v>
      </c>
      <c r="C114" s="131">
        <v>183.42028681337089</v>
      </c>
      <c r="D114" s="117">
        <v>97.353282101295761</v>
      </c>
      <c r="E114" s="117">
        <v>13634.746979000001</v>
      </c>
      <c r="F114" s="117">
        <v>36.109166666666667</v>
      </c>
      <c r="G114" s="117">
        <v>6.4166666666666664E-2</v>
      </c>
      <c r="H114" s="117">
        <v>0.60818388800000001</v>
      </c>
      <c r="I114" s="117">
        <v>0.71823486666666669</v>
      </c>
      <c r="J114" s="117">
        <v>0</v>
      </c>
      <c r="K114" s="117">
        <v>13953.020300002669</v>
      </c>
      <c r="L114" s="117">
        <v>599.62250000000006</v>
      </c>
      <c r="M114" s="117">
        <f t="shared" si="2"/>
        <v>14552.642800002668</v>
      </c>
      <c r="N114" s="131">
        <v>105.92536049333334</v>
      </c>
      <c r="O114" s="117">
        <v>101.20951666666667</v>
      </c>
      <c r="P114" s="117">
        <v>69.446968999999982</v>
      </c>
      <c r="Q114" s="117">
        <v>13634.746979000001</v>
      </c>
      <c r="R114" s="117">
        <v>36.109166666666667</v>
      </c>
      <c r="S114" s="117">
        <v>6.4166666666666664E-2</v>
      </c>
      <c r="T114" s="117">
        <v>0.60818388800000001</v>
      </c>
      <c r="U114" s="117">
        <v>0.71823486666666669</v>
      </c>
      <c r="V114" s="117">
        <v>0</v>
      </c>
      <c r="W114" s="117">
        <v>13948.828577248001</v>
      </c>
      <c r="X114" s="117">
        <v>599.62250000000006</v>
      </c>
      <c r="Y114" s="132">
        <f t="shared" si="3"/>
        <v>14548.451077248001</v>
      </c>
    </row>
    <row r="115" spans="1:25" s="114" customFormat="1" ht="13" x14ac:dyDescent="0.3">
      <c r="A115" s="114">
        <v>110</v>
      </c>
      <c r="B115" s="114" t="s">
        <v>38</v>
      </c>
      <c r="C115" s="131">
        <v>29284.362057265655</v>
      </c>
      <c r="D115" s="117">
        <v>12132.930071981842</v>
      </c>
      <c r="E115" s="117">
        <v>17761.292189833333</v>
      </c>
      <c r="F115" s="117">
        <v>6213.2958333333336</v>
      </c>
      <c r="G115" s="117">
        <v>22.5275</v>
      </c>
      <c r="H115" s="117">
        <v>102.28442288499998</v>
      </c>
      <c r="I115" s="117">
        <v>109.76173306666668</v>
      </c>
      <c r="J115" s="117">
        <v>0</v>
      </c>
      <c r="K115" s="117">
        <v>65626.453808365826</v>
      </c>
      <c r="L115" s="117">
        <v>112095.05666666666</v>
      </c>
      <c r="M115" s="117">
        <f t="shared" si="2"/>
        <v>177721.5104750325</v>
      </c>
      <c r="N115" s="131">
        <v>17814.536985804163</v>
      </c>
      <c r="O115" s="117">
        <v>16098.157133333336</v>
      </c>
      <c r="P115" s="117">
        <v>8372.3172090333337</v>
      </c>
      <c r="Q115" s="117">
        <v>17761.292189833333</v>
      </c>
      <c r="R115" s="117">
        <v>6213.2958333333336</v>
      </c>
      <c r="S115" s="117">
        <v>22.5275</v>
      </c>
      <c r="T115" s="117">
        <v>102.28442288499998</v>
      </c>
      <c r="U115" s="117">
        <v>109.76173306666668</v>
      </c>
      <c r="V115" s="117">
        <v>0</v>
      </c>
      <c r="W115" s="117">
        <v>66494.173007289166</v>
      </c>
      <c r="X115" s="117">
        <v>112095.05666666666</v>
      </c>
      <c r="Y115" s="132">
        <f t="shared" si="3"/>
        <v>178589.22967395582</v>
      </c>
    </row>
    <row r="116" spans="1:25" s="114" customFormat="1" ht="13" x14ac:dyDescent="0.3">
      <c r="A116" s="114">
        <v>111</v>
      </c>
      <c r="B116" s="114" t="s">
        <v>38</v>
      </c>
      <c r="C116" s="131">
        <v>297.68059719092258</v>
      </c>
      <c r="D116" s="117">
        <v>267.71402589849419</v>
      </c>
      <c r="E116" s="117">
        <v>13884.463868699999</v>
      </c>
      <c r="F116" s="117">
        <v>65.672499999999999</v>
      </c>
      <c r="G116" s="117">
        <v>0.14916666666666667</v>
      </c>
      <c r="H116" s="117">
        <v>1.0891156365000001</v>
      </c>
      <c r="I116" s="117">
        <v>1.6585815333333336</v>
      </c>
      <c r="J116" s="117">
        <v>0</v>
      </c>
      <c r="K116" s="117">
        <v>14518.427855625914</v>
      </c>
      <c r="L116" s="117">
        <v>1138.2191666666665</v>
      </c>
      <c r="M116" s="117">
        <f t="shared" si="2"/>
        <v>15656.64702229258</v>
      </c>
      <c r="N116" s="131">
        <v>189.68764002374996</v>
      </c>
      <c r="O116" s="117">
        <v>163.06265000000002</v>
      </c>
      <c r="P116" s="117">
        <v>197.19994903333338</v>
      </c>
      <c r="Q116" s="117">
        <v>13884.463868699999</v>
      </c>
      <c r="R116" s="117">
        <v>65.672499999999999</v>
      </c>
      <c r="S116" s="117">
        <v>0.14916666666666667</v>
      </c>
      <c r="T116" s="117">
        <v>1.0891156365000001</v>
      </c>
      <c r="U116" s="117">
        <v>1.6585815333333336</v>
      </c>
      <c r="V116" s="117">
        <v>0</v>
      </c>
      <c r="W116" s="117">
        <v>14502.983471593581</v>
      </c>
      <c r="X116" s="117">
        <v>1138.2191666666665</v>
      </c>
      <c r="Y116" s="132">
        <f t="shared" si="3"/>
        <v>15641.202638260247</v>
      </c>
    </row>
    <row r="117" spans="1:25" s="114" customFormat="1" ht="13" x14ac:dyDescent="0.3">
      <c r="A117" s="114">
        <v>112</v>
      </c>
      <c r="B117" s="114" t="s">
        <v>38</v>
      </c>
      <c r="C117" s="131">
        <v>13.303986382995305</v>
      </c>
      <c r="D117" s="117">
        <v>57.142896153338029</v>
      </c>
      <c r="E117" s="117">
        <v>13584.749899999997</v>
      </c>
      <c r="F117" s="117">
        <v>3.0841666666666669</v>
      </c>
      <c r="G117" s="117">
        <v>3.3333333333333335E-3</v>
      </c>
      <c r="H117" s="117">
        <v>6.5971617999999996E-2</v>
      </c>
      <c r="I117" s="117">
        <v>0.30327093333333338</v>
      </c>
      <c r="J117" s="117">
        <v>0</v>
      </c>
      <c r="K117" s="117">
        <v>13658.653525087664</v>
      </c>
      <c r="L117" s="117">
        <v>56.413333333333334</v>
      </c>
      <c r="M117" s="117">
        <f t="shared" si="2"/>
        <v>13715.066858420998</v>
      </c>
      <c r="N117" s="131">
        <v>11.490056801666666</v>
      </c>
      <c r="O117" s="117">
        <v>7.0851833333333332</v>
      </c>
      <c r="P117" s="117">
        <v>43.868900000000004</v>
      </c>
      <c r="Q117" s="117">
        <v>13584.749899999997</v>
      </c>
      <c r="R117" s="117">
        <v>3.0841666666666669</v>
      </c>
      <c r="S117" s="117">
        <v>3.3333333333333335E-3</v>
      </c>
      <c r="T117" s="117">
        <v>6.5971617999999996E-2</v>
      </c>
      <c r="U117" s="117">
        <v>0.30327093333333338</v>
      </c>
      <c r="V117" s="117">
        <v>0</v>
      </c>
      <c r="W117" s="117">
        <v>13650.650782686331</v>
      </c>
      <c r="X117" s="117">
        <v>56.413333333333334</v>
      </c>
      <c r="Y117" s="132">
        <f t="shared" si="3"/>
        <v>13707.064116019665</v>
      </c>
    </row>
    <row r="118" spans="1:25" s="114" customFormat="1" ht="13" x14ac:dyDescent="0.3">
      <c r="A118" s="114">
        <v>113</v>
      </c>
      <c r="B118" s="114" t="s">
        <v>38</v>
      </c>
      <c r="C118" s="131">
        <v>259.19909352289909</v>
      </c>
      <c r="D118" s="117">
        <v>142.25425138168427</v>
      </c>
      <c r="E118" s="117">
        <v>13695.336466200002</v>
      </c>
      <c r="F118" s="117">
        <v>55.073333333333345</v>
      </c>
      <c r="G118" s="117">
        <v>8.5833333333333331E-2</v>
      </c>
      <c r="H118" s="117">
        <v>0.98547832750000008</v>
      </c>
      <c r="I118" s="117">
        <v>1.0813988333333333</v>
      </c>
      <c r="J118" s="117">
        <v>0</v>
      </c>
      <c r="K118" s="117">
        <v>14154.015854932086</v>
      </c>
      <c r="L118" s="117">
        <v>930.67666666666662</v>
      </c>
      <c r="M118" s="117">
        <f t="shared" si="2"/>
        <v>15084.692521598752</v>
      </c>
      <c r="N118" s="131">
        <v>171.63747537291667</v>
      </c>
      <c r="O118" s="117">
        <v>141.5485166666667</v>
      </c>
      <c r="P118" s="117">
        <v>100.44402153333333</v>
      </c>
      <c r="Q118" s="117">
        <v>13695.336466200002</v>
      </c>
      <c r="R118" s="117">
        <v>55.073333333333345</v>
      </c>
      <c r="S118" s="117">
        <v>8.5833333333333331E-2</v>
      </c>
      <c r="T118" s="117">
        <v>0.98547832750000008</v>
      </c>
      <c r="U118" s="117">
        <v>1.0813988333333333</v>
      </c>
      <c r="V118" s="117">
        <v>0</v>
      </c>
      <c r="W118" s="117">
        <v>14166.192523600419</v>
      </c>
      <c r="X118" s="117">
        <v>930.67666666666662</v>
      </c>
      <c r="Y118" s="132">
        <f t="shared" si="3"/>
        <v>15096.869190267085</v>
      </c>
    </row>
    <row r="119" spans="1:25" s="114" customFormat="1" ht="13" x14ac:dyDescent="0.3">
      <c r="A119" s="114">
        <v>114</v>
      </c>
      <c r="B119" s="114" t="s">
        <v>38</v>
      </c>
      <c r="C119" s="131">
        <v>29338.230529498589</v>
      </c>
      <c r="D119" s="117">
        <v>40768.446753701406</v>
      </c>
      <c r="E119" s="117">
        <v>62631.5</v>
      </c>
      <c r="F119" s="117">
        <v>5363.0491666666685</v>
      </c>
      <c r="G119" s="117">
        <v>10.004166666666668</v>
      </c>
      <c r="H119" s="117">
        <v>104.46805919999998</v>
      </c>
      <c r="I119" s="117">
        <v>159.71696</v>
      </c>
      <c r="J119" s="117">
        <v>0</v>
      </c>
      <c r="K119" s="117">
        <v>138375.41563573334</v>
      </c>
      <c r="L119" s="117">
        <v>92838.320833333346</v>
      </c>
      <c r="M119" s="117">
        <f t="shared" si="2"/>
        <v>231213.7364690667</v>
      </c>
      <c r="N119" s="131">
        <v>18194.853643999999</v>
      </c>
      <c r="O119" s="117">
        <v>16104.414849999999</v>
      </c>
      <c r="P119" s="117">
        <v>30685.5</v>
      </c>
      <c r="Q119" s="117">
        <v>62631.5</v>
      </c>
      <c r="R119" s="117">
        <v>5363.0491666666685</v>
      </c>
      <c r="S119" s="117">
        <v>10.004166666666668</v>
      </c>
      <c r="T119" s="117">
        <v>104.46805919999998</v>
      </c>
      <c r="U119" s="117">
        <v>159.71696</v>
      </c>
      <c r="V119" s="117">
        <v>0</v>
      </c>
      <c r="W119" s="117">
        <v>133253.50684653333</v>
      </c>
      <c r="X119" s="117">
        <v>92838.320833333346</v>
      </c>
      <c r="Y119" s="132">
        <f t="shared" si="3"/>
        <v>226091.82767986669</v>
      </c>
    </row>
    <row r="120" spans="1:25" s="114" customFormat="1" ht="13" x14ac:dyDescent="0.3">
      <c r="A120" s="114">
        <v>115</v>
      </c>
      <c r="B120" s="114" t="s">
        <v>38</v>
      </c>
      <c r="C120" s="131">
        <v>9087.2658548514428</v>
      </c>
      <c r="D120" s="117">
        <v>18621.27847834981</v>
      </c>
      <c r="E120" s="117">
        <v>41323.287499999999</v>
      </c>
      <c r="F120" s="117">
        <v>1260.7124999999999</v>
      </c>
      <c r="G120" s="117">
        <v>2.7149999999999999</v>
      </c>
      <c r="H120" s="117">
        <v>27.212657707499996</v>
      </c>
      <c r="I120" s="117">
        <v>70.554725899999994</v>
      </c>
      <c r="J120" s="117">
        <v>0</v>
      </c>
      <c r="K120" s="117">
        <v>70393.026716808745</v>
      </c>
      <c r="L120" s="117">
        <v>23061.765833333335</v>
      </c>
      <c r="M120" s="117">
        <f t="shared" si="2"/>
        <v>93454.792550142083</v>
      </c>
      <c r="N120" s="131">
        <v>4739.5378840562507</v>
      </c>
      <c r="O120" s="117">
        <v>5048.4258500000005</v>
      </c>
      <c r="P120" s="117">
        <v>14234.662500000004</v>
      </c>
      <c r="Q120" s="117">
        <v>41323.287499999999</v>
      </c>
      <c r="R120" s="117">
        <v>1260.7124999999999</v>
      </c>
      <c r="S120" s="117">
        <v>2.7149999999999999</v>
      </c>
      <c r="T120" s="117">
        <v>27.212657707499996</v>
      </c>
      <c r="U120" s="117">
        <v>70.554725899999994</v>
      </c>
      <c r="V120" s="117">
        <v>0</v>
      </c>
      <c r="W120" s="117">
        <v>66707.108617663747</v>
      </c>
      <c r="X120" s="117">
        <v>23061.765833333335</v>
      </c>
      <c r="Y120" s="132">
        <f t="shared" si="3"/>
        <v>89768.874450997086</v>
      </c>
    </row>
    <row r="121" spans="1:25" s="114" customFormat="1" ht="13" x14ac:dyDescent="0.3">
      <c r="A121" s="114">
        <v>116</v>
      </c>
      <c r="B121" s="114" t="s">
        <v>38</v>
      </c>
      <c r="C121" s="131">
        <v>165736.25159676242</v>
      </c>
      <c r="D121" s="117">
        <v>56873.843010304226</v>
      </c>
      <c r="E121" s="117">
        <v>22200.900039999997</v>
      </c>
      <c r="F121" s="117">
        <v>34351.144166666665</v>
      </c>
      <c r="G121" s="117">
        <v>40.070833333333333</v>
      </c>
      <c r="H121" s="117">
        <v>641.94168239999988</v>
      </c>
      <c r="I121" s="117">
        <v>511.59672</v>
      </c>
      <c r="J121" s="117">
        <v>0</v>
      </c>
      <c r="K121" s="117">
        <v>280355.7480494667</v>
      </c>
      <c r="L121" s="117">
        <v>581077.56000000006</v>
      </c>
      <c r="M121" s="117">
        <f t="shared" si="2"/>
        <v>861433.30804946669</v>
      </c>
      <c r="N121" s="131">
        <v>111804.843018</v>
      </c>
      <c r="O121" s="117">
        <v>90370.272216666664</v>
      </c>
      <c r="P121" s="117">
        <v>37511.591760000003</v>
      </c>
      <c r="Q121" s="117">
        <v>22200.900039999997</v>
      </c>
      <c r="R121" s="117">
        <v>34351.144166666665</v>
      </c>
      <c r="S121" s="117">
        <v>40.070833333333333</v>
      </c>
      <c r="T121" s="117">
        <v>641.94168239999988</v>
      </c>
      <c r="U121" s="117">
        <v>511.59672</v>
      </c>
      <c r="V121" s="117">
        <v>0</v>
      </c>
      <c r="W121" s="117">
        <v>297432.3604370667</v>
      </c>
      <c r="X121" s="117">
        <v>581077.56000000006</v>
      </c>
      <c r="Y121" s="132">
        <f t="shared" si="3"/>
        <v>878509.92043706682</v>
      </c>
    </row>
    <row r="122" spans="1:25" s="114" customFormat="1" ht="13" x14ac:dyDescent="0.3">
      <c r="A122" s="114">
        <v>117</v>
      </c>
      <c r="B122" s="114" t="s">
        <v>38</v>
      </c>
      <c r="C122" s="131">
        <v>89276.338817304742</v>
      </c>
      <c r="D122" s="117">
        <v>53414.121075980256</v>
      </c>
      <c r="E122" s="117">
        <v>23819.051232000002</v>
      </c>
      <c r="F122" s="117">
        <v>17473.6525</v>
      </c>
      <c r="G122" s="117">
        <v>20.478333333333335</v>
      </c>
      <c r="H122" s="117">
        <v>304.86640971000003</v>
      </c>
      <c r="I122" s="117">
        <v>483.58740366666672</v>
      </c>
      <c r="J122" s="117">
        <v>0</v>
      </c>
      <c r="K122" s="117">
        <v>184792.09577199499</v>
      </c>
      <c r="L122" s="117">
        <v>286471.89500000002</v>
      </c>
      <c r="M122" s="117">
        <f t="shared" si="2"/>
        <v>471263.99077199504</v>
      </c>
      <c r="N122" s="131">
        <v>53097.56635782501</v>
      </c>
      <c r="O122" s="117">
        <v>49158.294883333328</v>
      </c>
      <c r="P122" s="117">
        <v>38410.58295933334</v>
      </c>
      <c r="Q122" s="117">
        <v>23819.051232000002</v>
      </c>
      <c r="R122" s="117">
        <v>17473.6525</v>
      </c>
      <c r="S122" s="117">
        <v>20.478333333333335</v>
      </c>
      <c r="T122" s="117">
        <v>304.86640971000003</v>
      </c>
      <c r="U122" s="117">
        <v>483.58740366666672</v>
      </c>
      <c r="V122" s="117">
        <v>0</v>
      </c>
      <c r="W122" s="117">
        <v>182768.08007920167</v>
      </c>
      <c r="X122" s="117">
        <v>286471.89500000002</v>
      </c>
      <c r="Y122" s="132">
        <f t="shared" si="3"/>
        <v>469239.97507920169</v>
      </c>
    </row>
    <row r="123" spans="1:25" s="114" customFormat="1" ht="13" x14ac:dyDescent="0.3">
      <c r="A123" s="114">
        <v>118</v>
      </c>
      <c r="B123" s="114" t="s">
        <v>38</v>
      </c>
      <c r="C123" s="131">
        <v>141708.94092478431</v>
      </c>
      <c r="D123" s="117">
        <v>61842.241910859004</v>
      </c>
      <c r="E123" s="117">
        <v>27704.691168000005</v>
      </c>
      <c r="F123" s="117">
        <v>28900.552500000002</v>
      </c>
      <c r="G123" s="117">
        <v>39.26</v>
      </c>
      <c r="H123" s="117">
        <v>527.89376985999991</v>
      </c>
      <c r="I123" s="117">
        <v>475.52100033333335</v>
      </c>
      <c r="J123" s="117">
        <v>0</v>
      </c>
      <c r="K123" s="117">
        <v>261199.10127383668</v>
      </c>
      <c r="L123" s="117">
        <v>485477.71499999991</v>
      </c>
      <c r="M123" s="117">
        <f t="shared" si="2"/>
        <v>746676.81627383665</v>
      </c>
      <c r="N123" s="131">
        <v>91941.498250616656</v>
      </c>
      <c r="O123" s="117">
        <v>77514.594933333326</v>
      </c>
      <c r="P123" s="117">
        <v>42604.334633999999</v>
      </c>
      <c r="Q123" s="117">
        <v>27704.691168000005</v>
      </c>
      <c r="R123" s="117">
        <v>28900.552500000002</v>
      </c>
      <c r="S123" s="117">
        <v>39.26</v>
      </c>
      <c r="T123" s="117">
        <v>527.89376985999991</v>
      </c>
      <c r="U123" s="117">
        <v>475.52100033333335</v>
      </c>
      <c r="V123" s="117">
        <v>0</v>
      </c>
      <c r="W123" s="117">
        <v>269708.3462561433</v>
      </c>
      <c r="X123" s="117">
        <v>485477.71499999991</v>
      </c>
      <c r="Y123" s="132">
        <f t="shared" si="3"/>
        <v>755186.06125614326</v>
      </c>
    </row>
    <row r="124" spans="1:25" s="114" customFormat="1" ht="13" x14ac:dyDescent="0.3">
      <c r="A124" s="114">
        <v>119</v>
      </c>
      <c r="B124" s="114" t="s">
        <v>38</v>
      </c>
      <c r="C124" s="131">
        <v>137034.4844472</v>
      </c>
      <c r="D124" s="117">
        <v>84745.226889733342</v>
      </c>
      <c r="E124" s="117">
        <v>88599.666699999987</v>
      </c>
      <c r="F124" s="117">
        <v>29768.729166666661</v>
      </c>
      <c r="G124" s="117">
        <v>43.522500000000001</v>
      </c>
      <c r="H124" s="117">
        <v>551.38100159999988</v>
      </c>
      <c r="I124" s="117">
        <v>717.52352000000008</v>
      </c>
      <c r="J124" s="117">
        <v>0</v>
      </c>
      <c r="K124" s="117">
        <v>341460.53422520001</v>
      </c>
      <c r="L124" s="117">
        <v>509187.81583333336</v>
      </c>
      <c r="M124" s="117">
        <f t="shared" si="2"/>
        <v>850648.35005853337</v>
      </c>
      <c r="N124" s="131">
        <v>96032.191111999986</v>
      </c>
      <c r="O124" s="117">
        <v>74478.981749999992</v>
      </c>
      <c r="P124" s="117">
        <v>60218.607941666669</v>
      </c>
      <c r="Q124" s="117">
        <v>88599.666699999987</v>
      </c>
      <c r="R124" s="117">
        <v>29768.729166666661</v>
      </c>
      <c r="S124" s="117">
        <v>43.522500000000001</v>
      </c>
      <c r="T124" s="117">
        <v>551.38100159999988</v>
      </c>
      <c r="U124" s="117">
        <v>717.52352000000008</v>
      </c>
      <c r="V124" s="117">
        <v>0</v>
      </c>
      <c r="W124" s="117">
        <v>350410.60369193333</v>
      </c>
      <c r="X124" s="117">
        <v>509187.81583333336</v>
      </c>
      <c r="Y124" s="132">
        <f t="shared" si="3"/>
        <v>859598.41952526662</v>
      </c>
    </row>
    <row r="125" spans="1:25" s="114" customFormat="1" ht="13" x14ac:dyDescent="0.3">
      <c r="A125" s="114">
        <v>120</v>
      </c>
      <c r="B125" s="114" t="s">
        <v>38</v>
      </c>
      <c r="C125" s="131">
        <v>56095.767787410332</v>
      </c>
      <c r="D125" s="117">
        <v>34754.272697656328</v>
      </c>
      <c r="E125" s="117">
        <v>56099.862000000001</v>
      </c>
      <c r="F125" s="117">
        <v>10937.164999999999</v>
      </c>
      <c r="G125" s="117">
        <v>14.936666666666666</v>
      </c>
      <c r="H125" s="117">
        <v>192.82883039999993</v>
      </c>
      <c r="I125" s="117">
        <v>201.86296000000002</v>
      </c>
      <c r="J125" s="117">
        <v>0</v>
      </c>
      <c r="K125" s="117">
        <v>158296.69594213332</v>
      </c>
      <c r="L125" s="117">
        <v>183427.49833333332</v>
      </c>
      <c r="M125" s="117">
        <f t="shared" si="2"/>
        <v>341724.19427546661</v>
      </c>
      <c r="N125" s="131">
        <v>33584.354628000001</v>
      </c>
      <c r="O125" s="117">
        <v>30873.195066666667</v>
      </c>
      <c r="P125" s="117">
        <v>25051.187600000001</v>
      </c>
      <c r="Q125" s="117">
        <v>56099.862000000001</v>
      </c>
      <c r="R125" s="117">
        <v>10937.164999999999</v>
      </c>
      <c r="S125" s="117">
        <v>14.936666666666666</v>
      </c>
      <c r="T125" s="117">
        <v>192.82883039999993</v>
      </c>
      <c r="U125" s="117">
        <v>201.86296000000002</v>
      </c>
      <c r="V125" s="117">
        <v>0</v>
      </c>
      <c r="W125" s="117">
        <v>156955.39275173334</v>
      </c>
      <c r="X125" s="117">
        <v>183427.49833333332</v>
      </c>
      <c r="Y125" s="132">
        <f t="shared" si="3"/>
        <v>340382.89108506666</v>
      </c>
    </row>
    <row r="126" spans="1:25" s="114" customFormat="1" ht="13" x14ac:dyDescent="0.3">
      <c r="A126" s="114">
        <v>121</v>
      </c>
      <c r="B126" s="114" t="s">
        <v>38</v>
      </c>
      <c r="C126" s="131">
        <v>42846.92424545237</v>
      </c>
      <c r="D126" s="117">
        <v>17697.57610019013</v>
      </c>
      <c r="E126" s="117">
        <v>37105.857425199996</v>
      </c>
      <c r="F126" s="117">
        <v>8892.1774999999998</v>
      </c>
      <c r="G126" s="117">
        <v>9.6983333333333324</v>
      </c>
      <c r="H126" s="117">
        <v>161.85720525500003</v>
      </c>
      <c r="I126" s="117">
        <v>164.71136173333332</v>
      </c>
      <c r="J126" s="117">
        <v>0</v>
      </c>
      <c r="K126" s="117">
        <v>106878.80217116418</v>
      </c>
      <c r="L126" s="117">
        <v>148031.56</v>
      </c>
      <c r="M126" s="117">
        <f t="shared" si="2"/>
        <v>254910.36217116419</v>
      </c>
      <c r="N126" s="131">
        <v>28190.129915245834</v>
      </c>
      <c r="O126" s="117">
        <v>23410.945516666663</v>
      </c>
      <c r="P126" s="117">
        <v>12077.062103866667</v>
      </c>
      <c r="Q126" s="117">
        <v>37105.857425199996</v>
      </c>
      <c r="R126" s="117">
        <v>8892.1774999999998</v>
      </c>
      <c r="S126" s="117">
        <v>9.6983333333333324</v>
      </c>
      <c r="T126" s="117">
        <v>161.85720525500003</v>
      </c>
      <c r="U126" s="117">
        <v>164.71136173333332</v>
      </c>
      <c r="V126" s="117">
        <v>0</v>
      </c>
      <c r="W126" s="117">
        <v>110012.43936130083</v>
      </c>
      <c r="X126" s="117">
        <v>148031.56</v>
      </c>
      <c r="Y126" s="132">
        <f t="shared" si="3"/>
        <v>258043.99936130084</v>
      </c>
    </row>
    <row r="127" spans="1:25" s="114" customFormat="1" ht="13" x14ac:dyDescent="0.3">
      <c r="A127" s="114">
        <v>122</v>
      </c>
      <c r="B127" s="114" t="s">
        <v>38</v>
      </c>
      <c r="C127" s="131">
        <v>60964.123515068553</v>
      </c>
      <c r="D127" s="117">
        <v>32527.96687786479</v>
      </c>
      <c r="E127" s="117">
        <v>53619.80000000001</v>
      </c>
      <c r="F127" s="117">
        <v>12598.406666666668</v>
      </c>
      <c r="G127" s="117">
        <v>18.585833333333333</v>
      </c>
      <c r="H127" s="117">
        <v>230.56523759999996</v>
      </c>
      <c r="I127" s="117">
        <v>192.39840000000001</v>
      </c>
      <c r="J127" s="117">
        <v>0</v>
      </c>
      <c r="K127" s="117">
        <v>160151.8465305334</v>
      </c>
      <c r="L127" s="117">
        <v>213913.5</v>
      </c>
      <c r="M127" s="117">
        <f t="shared" si="2"/>
        <v>374065.3465305334</v>
      </c>
      <c r="N127" s="131">
        <v>40156.778881999999</v>
      </c>
      <c r="O127" s="117">
        <v>33306.774533333337</v>
      </c>
      <c r="P127" s="117">
        <v>22911.84</v>
      </c>
      <c r="Q127" s="117">
        <v>53619.80000000001</v>
      </c>
      <c r="R127" s="117">
        <v>12598.406666666668</v>
      </c>
      <c r="S127" s="117">
        <v>18.585833333333333</v>
      </c>
      <c r="T127" s="117">
        <v>230.56523759999996</v>
      </c>
      <c r="U127" s="117">
        <v>192.39840000000001</v>
      </c>
      <c r="V127" s="117">
        <v>0</v>
      </c>
      <c r="W127" s="117">
        <v>163035.14955293338</v>
      </c>
      <c r="X127" s="117">
        <v>213913.5</v>
      </c>
      <c r="Y127" s="132">
        <f t="shared" si="3"/>
        <v>376948.64955293341</v>
      </c>
    </row>
    <row r="128" spans="1:25" s="114" customFormat="1" ht="13" x14ac:dyDescent="0.3">
      <c r="A128" s="114">
        <v>123</v>
      </c>
      <c r="B128" s="114" t="s">
        <v>38</v>
      </c>
      <c r="C128" s="131">
        <v>38142.936058567131</v>
      </c>
      <c r="D128" s="117">
        <v>36148.406724566194</v>
      </c>
      <c r="E128" s="117">
        <v>57888.5</v>
      </c>
      <c r="F128" s="117">
        <v>7565.0058333333336</v>
      </c>
      <c r="G128" s="117">
        <v>14.965833333333336</v>
      </c>
      <c r="H128" s="117">
        <v>150.15653879999999</v>
      </c>
      <c r="I128" s="117">
        <v>223.29548</v>
      </c>
      <c r="J128" s="117">
        <v>0</v>
      </c>
      <c r="K128" s="117">
        <v>140133.26646859996</v>
      </c>
      <c r="L128" s="117">
        <v>132101.44666666668</v>
      </c>
      <c r="M128" s="117">
        <f t="shared" si="2"/>
        <v>272234.71313526668</v>
      </c>
      <c r="N128" s="131">
        <v>26152.263841000004</v>
      </c>
      <c r="O128" s="117">
        <v>20769.723633333331</v>
      </c>
      <c r="P128" s="117">
        <v>26594.099999999995</v>
      </c>
      <c r="Q128" s="117">
        <v>57888.5</v>
      </c>
      <c r="R128" s="117">
        <v>7565.0058333333336</v>
      </c>
      <c r="S128" s="117">
        <v>14.965833333333336</v>
      </c>
      <c r="T128" s="117">
        <v>150.15653879999999</v>
      </c>
      <c r="U128" s="117">
        <v>223.29548</v>
      </c>
      <c r="V128" s="117">
        <v>0</v>
      </c>
      <c r="W128" s="117">
        <v>139358.01115979996</v>
      </c>
      <c r="X128" s="117">
        <v>132101.44666666668</v>
      </c>
      <c r="Y128" s="132">
        <f t="shared" si="3"/>
        <v>271459.45782646665</v>
      </c>
    </row>
    <row r="129" spans="1:25" s="114" customFormat="1" ht="13" x14ac:dyDescent="0.3">
      <c r="A129" s="114">
        <v>124</v>
      </c>
      <c r="B129" s="114" t="s">
        <v>38</v>
      </c>
      <c r="C129" s="131">
        <v>121626.02520438404</v>
      </c>
      <c r="D129" s="117">
        <v>42284.092125249292</v>
      </c>
      <c r="E129" s="117">
        <v>59607.046999999991</v>
      </c>
      <c r="F129" s="117">
        <v>24929.479166666668</v>
      </c>
      <c r="G129" s="117">
        <v>31.985833333333332</v>
      </c>
      <c r="H129" s="117">
        <v>459.67521779999998</v>
      </c>
      <c r="I129" s="117">
        <v>356.52107999999998</v>
      </c>
      <c r="J129" s="117">
        <v>0</v>
      </c>
      <c r="K129" s="117">
        <v>249294.82562743331</v>
      </c>
      <c r="L129" s="117">
        <v>422110.12166666659</v>
      </c>
      <c r="M129" s="117">
        <f t="shared" si="2"/>
        <v>671404.94729409995</v>
      </c>
      <c r="N129" s="131">
        <v>80060.100433500003</v>
      </c>
      <c r="O129" s="117">
        <v>66452.089633333337</v>
      </c>
      <c r="P129" s="117">
        <v>28076.550600000002</v>
      </c>
      <c r="Q129" s="117">
        <v>59607.046999999991</v>
      </c>
      <c r="R129" s="117">
        <v>24929.479166666668</v>
      </c>
      <c r="S129" s="117">
        <v>31.985833333333332</v>
      </c>
      <c r="T129" s="117">
        <v>459.67521779999998</v>
      </c>
      <c r="U129" s="117">
        <v>356.52107999999998</v>
      </c>
      <c r="V129" s="117">
        <v>0</v>
      </c>
      <c r="W129" s="117">
        <v>259973.44896463334</v>
      </c>
      <c r="X129" s="117">
        <v>422110.12166666659</v>
      </c>
      <c r="Y129" s="132">
        <f t="shared" si="3"/>
        <v>682083.57063129987</v>
      </c>
    </row>
    <row r="130" spans="1:25" s="114" customFormat="1" ht="13" x14ac:dyDescent="0.3">
      <c r="A130" s="114">
        <v>125</v>
      </c>
      <c r="B130" s="114" t="s">
        <v>38</v>
      </c>
      <c r="C130" s="131">
        <v>110084.12266854929</v>
      </c>
      <c r="D130" s="117">
        <v>43585.620728284033</v>
      </c>
      <c r="E130" s="117">
        <v>61628.179833333335</v>
      </c>
      <c r="F130" s="117">
        <v>21379.523333333331</v>
      </c>
      <c r="G130" s="117">
        <v>20.403333333333336</v>
      </c>
      <c r="H130" s="117">
        <v>391.44458099999997</v>
      </c>
      <c r="I130" s="117">
        <v>395.21280000000002</v>
      </c>
      <c r="J130" s="117">
        <v>0</v>
      </c>
      <c r="K130" s="117">
        <v>237484.5072778333</v>
      </c>
      <c r="L130" s="117">
        <v>355225.89333333337</v>
      </c>
      <c r="M130" s="117">
        <f t="shared" si="2"/>
        <v>592710.40061116661</v>
      </c>
      <c r="N130" s="131">
        <v>68176.597857500004</v>
      </c>
      <c r="O130" s="117">
        <v>60434.027999999998</v>
      </c>
      <c r="P130" s="117">
        <v>29820.017366666663</v>
      </c>
      <c r="Q130" s="117">
        <v>61628.179833333335</v>
      </c>
      <c r="R130" s="117">
        <v>21379.523333333331</v>
      </c>
      <c r="S130" s="117">
        <v>20.403333333333336</v>
      </c>
      <c r="T130" s="117">
        <v>391.44458099999997</v>
      </c>
      <c r="U130" s="117">
        <v>395.21280000000002</v>
      </c>
      <c r="V130" s="117">
        <v>0</v>
      </c>
      <c r="W130" s="117">
        <v>242245.40710516664</v>
      </c>
      <c r="X130" s="117">
        <v>355225.89333333337</v>
      </c>
      <c r="Y130" s="132">
        <f t="shared" si="3"/>
        <v>597471.30043850001</v>
      </c>
    </row>
    <row r="131" spans="1:25" s="114" customFormat="1" ht="13" x14ac:dyDescent="0.3">
      <c r="A131" s="114">
        <v>126</v>
      </c>
      <c r="B131" s="114" t="s">
        <v>38</v>
      </c>
      <c r="C131" s="131">
        <v>123526.64857223944</v>
      </c>
      <c r="D131" s="117">
        <v>50466.171252260559</v>
      </c>
      <c r="E131" s="117">
        <v>67508.357999999993</v>
      </c>
      <c r="F131" s="117">
        <v>22884.616666666665</v>
      </c>
      <c r="G131" s="117">
        <v>25.526666666666667</v>
      </c>
      <c r="H131" s="117">
        <v>419.0527469999999</v>
      </c>
      <c r="I131" s="117">
        <v>393.03040000000004</v>
      </c>
      <c r="J131" s="117">
        <v>0</v>
      </c>
      <c r="K131" s="117">
        <v>265223.40430483333</v>
      </c>
      <c r="L131" s="117">
        <v>381137.04583333322</v>
      </c>
      <c r="M131" s="117">
        <f t="shared" si="2"/>
        <v>646360.45013816655</v>
      </c>
      <c r="N131" s="131">
        <v>72985.020102499984</v>
      </c>
      <c r="O131" s="117">
        <v>68050.031199999983</v>
      </c>
      <c r="P131" s="117">
        <v>34892.368400000007</v>
      </c>
      <c r="Q131" s="117">
        <v>67508.357999999993</v>
      </c>
      <c r="R131" s="117">
        <v>22884.616666666665</v>
      </c>
      <c r="S131" s="117">
        <v>25.526666666666667</v>
      </c>
      <c r="T131" s="117">
        <v>419.0527469999999</v>
      </c>
      <c r="U131" s="117">
        <v>393.03040000000004</v>
      </c>
      <c r="V131" s="117">
        <v>0</v>
      </c>
      <c r="W131" s="117">
        <v>267158.00418283325</v>
      </c>
      <c r="X131" s="117">
        <v>381137.04583333322</v>
      </c>
      <c r="Y131" s="132">
        <f t="shared" si="3"/>
        <v>648295.05001616641</v>
      </c>
    </row>
    <row r="132" spans="1:25" s="114" customFormat="1" ht="13" x14ac:dyDescent="0.3">
      <c r="A132" s="114">
        <v>127</v>
      </c>
      <c r="B132" s="114" t="s">
        <v>38</v>
      </c>
      <c r="C132" s="131">
        <v>116098.21114169015</v>
      </c>
      <c r="D132" s="117">
        <v>49947.153388309867</v>
      </c>
      <c r="E132" s="117">
        <v>67374.5</v>
      </c>
      <c r="F132" s="117">
        <v>21450.141666666663</v>
      </c>
      <c r="G132" s="117">
        <v>19.214166666666667</v>
      </c>
      <c r="H132" s="117">
        <v>391.93997999999993</v>
      </c>
      <c r="I132" s="117">
        <v>435.39893333333339</v>
      </c>
      <c r="J132" s="117">
        <v>0</v>
      </c>
      <c r="K132" s="117">
        <v>255716.5592766667</v>
      </c>
      <c r="L132" s="117">
        <v>355557.02416666667</v>
      </c>
      <c r="M132" s="117">
        <f t="shared" si="2"/>
        <v>611273.58344333339</v>
      </c>
      <c r="N132" s="131">
        <v>68262.879849999998</v>
      </c>
      <c r="O132" s="117">
        <v>63980.136399999988</v>
      </c>
      <c r="P132" s="117">
        <v>34776.900000000009</v>
      </c>
      <c r="Q132" s="117">
        <v>67374.5</v>
      </c>
      <c r="R132" s="117">
        <v>21450.141666666663</v>
      </c>
      <c r="S132" s="117">
        <v>19.214166666666667</v>
      </c>
      <c r="T132" s="117">
        <v>391.93997999999993</v>
      </c>
      <c r="U132" s="117">
        <v>435.39893333333339</v>
      </c>
      <c r="V132" s="117">
        <v>0</v>
      </c>
      <c r="W132" s="117">
        <v>256691.11099666668</v>
      </c>
      <c r="X132" s="117">
        <v>355557.02416666667</v>
      </c>
      <c r="Y132" s="132">
        <f t="shared" si="3"/>
        <v>612248.13516333338</v>
      </c>
    </row>
    <row r="133" spans="1:25" s="114" customFormat="1" ht="13" x14ac:dyDescent="0.3">
      <c r="A133" s="114">
        <v>128</v>
      </c>
      <c r="B133" s="114" t="s">
        <v>38</v>
      </c>
      <c r="C133" s="131">
        <v>53980.421336535677</v>
      </c>
      <c r="D133" s="117">
        <v>58008.037183480978</v>
      </c>
      <c r="E133" s="117">
        <v>75275.913039999985</v>
      </c>
      <c r="F133" s="117">
        <v>10780.3225</v>
      </c>
      <c r="G133" s="117">
        <v>9.0966666666666658</v>
      </c>
      <c r="H133" s="117">
        <v>205.8952601</v>
      </c>
      <c r="I133" s="117">
        <v>351.96080666666666</v>
      </c>
      <c r="J133" s="117">
        <v>0</v>
      </c>
      <c r="K133" s="117">
        <v>198611.64679345</v>
      </c>
      <c r="L133" s="117">
        <v>185103.24250000002</v>
      </c>
      <c r="M133" s="117">
        <f t="shared" si="2"/>
        <v>383714.88929345005</v>
      </c>
      <c r="N133" s="131">
        <v>35860.091134083334</v>
      </c>
      <c r="O133" s="117">
        <v>29470.949366666668</v>
      </c>
      <c r="P133" s="117">
        <v>43050.301780000002</v>
      </c>
      <c r="Q133" s="117">
        <v>75275.913039999985</v>
      </c>
      <c r="R133" s="117">
        <v>10780.3225</v>
      </c>
      <c r="S133" s="117">
        <v>9.0966666666666658</v>
      </c>
      <c r="T133" s="117">
        <v>205.8952601</v>
      </c>
      <c r="U133" s="117">
        <v>351.96080666666666</v>
      </c>
      <c r="V133" s="117">
        <v>0</v>
      </c>
      <c r="W133" s="117">
        <v>195004.53055418335</v>
      </c>
      <c r="X133" s="117">
        <v>185103.24250000002</v>
      </c>
      <c r="Y133" s="132">
        <f t="shared" si="3"/>
        <v>380107.77305418334</v>
      </c>
    </row>
    <row r="134" spans="1:25" s="114" customFormat="1" ht="13" x14ac:dyDescent="0.3">
      <c r="A134" s="114">
        <v>129</v>
      </c>
      <c r="B134" s="114" t="s">
        <v>38</v>
      </c>
      <c r="C134" s="131">
        <v>189487.61693223662</v>
      </c>
      <c r="D134" s="117">
        <v>67506.490484163383</v>
      </c>
      <c r="E134" s="117">
        <v>76793.2</v>
      </c>
      <c r="F134" s="117">
        <v>38259.761666666665</v>
      </c>
      <c r="G134" s="117">
        <v>47.87916666666667</v>
      </c>
      <c r="H134" s="117">
        <v>716.89101840000001</v>
      </c>
      <c r="I134" s="117">
        <v>754.53522666666674</v>
      </c>
      <c r="J134" s="117">
        <v>0</v>
      </c>
      <c r="K134" s="117">
        <v>373566.37449479999</v>
      </c>
      <c r="L134" s="117">
        <v>649187.6825</v>
      </c>
      <c r="M134" s="117">
        <f t="shared" si="2"/>
        <v>1022754.0569948</v>
      </c>
      <c r="N134" s="131">
        <v>124858.51903800001</v>
      </c>
      <c r="O134" s="117">
        <v>103520.57935</v>
      </c>
      <c r="P134" s="117">
        <v>45005.400000000016</v>
      </c>
      <c r="Q134" s="117">
        <v>76793.2</v>
      </c>
      <c r="R134" s="117">
        <v>38259.761666666665</v>
      </c>
      <c r="S134" s="117">
        <v>47.87916666666667</v>
      </c>
      <c r="T134" s="117">
        <v>716.89101840000001</v>
      </c>
      <c r="U134" s="117">
        <v>754.53522666666674</v>
      </c>
      <c r="V134" s="117">
        <v>0</v>
      </c>
      <c r="W134" s="117">
        <v>389956.76546640001</v>
      </c>
      <c r="X134" s="117">
        <v>649187.6825</v>
      </c>
      <c r="Y134" s="132">
        <f t="shared" si="3"/>
        <v>1039144.4479664001</v>
      </c>
    </row>
    <row r="135" spans="1:25" s="114" customFormat="1" ht="13" x14ac:dyDescent="0.3">
      <c r="A135" s="114">
        <v>130</v>
      </c>
      <c r="B135" s="114" t="s">
        <v>38</v>
      </c>
      <c r="C135" s="131">
        <v>6781.2084559812211</v>
      </c>
      <c r="D135" s="117">
        <v>43601.135381352105</v>
      </c>
      <c r="E135" s="117">
        <v>65873.129700000005</v>
      </c>
      <c r="F135" s="117">
        <v>2040.3858333333335</v>
      </c>
      <c r="G135" s="117">
        <v>7.5833333333333336E-2</v>
      </c>
      <c r="H135" s="117">
        <v>49.497143999999992</v>
      </c>
      <c r="I135" s="117">
        <v>693.23562666666669</v>
      </c>
      <c r="J135" s="117">
        <v>0</v>
      </c>
      <c r="K135" s="117">
        <v>119038.66797466666</v>
      </c>
      <c r="L135" s="117">
        <v>37273.045000000006</v>
      </c>
      <c r="M135" s="117">
        <f t="shared" ref="M135:M198" si="4">SUM(K135:L135)</f>
        <v>156311.71297466668</v>
      </c>
      <c r="N135" s="131">
        <v>8620.7525799999985</v>
      </c>
      <c r="O135" s="117">
        <v>3425.6602833333332</v>
      </c>
      <c r="P135" s="117">
        <v>33481.790060000007</v>
      </c>
      <c r="Q135" s="117">
        <v>65873.129700000005</v>
      </c>
      <c r="R135" s="117">
        <v>2040.3858333333335</v>
      </c>
      <c r="S135" s="117">
        <v>7.5833333333333336E-2</v>
      </c>
      <c r="T135" s="117">
        <v>49.497143999999992</v>
      </c>
      <c r="U135" s="117">
        <v>693.23562666666669</v>
      </c>
      <c r="V135" s="117">
        <v>0</v>
      </c>
      <c r="W135" s="117">
        <v>114184.52706066667</v>
      </c>
      <c r="X135" s="117">
        <v>37273.045000000006</v>
      </c>
      <c r="Y135" s="132">
        <f t="shared" ref="Y135:Y198" si="5">SUM(W135:X135)</f>
        <v>151457.57206066669</v>
      </c>
    </row>
    <row r="136" spans="1:25" s="114" customFormat="1" ht="13" x14ac:dyDescent="0.3">
      <c r="A136" s="114">
        <v>131</v>
      </c>
      <c r="B136" s="114" t="s">
        <v>38</v>
      </c>
      <c r="C136" s="131">
        <v>128683.25485816527</v>
      </c>
      <c r="D136" s="117">
        <v>70092.332922701404</v>
      </c>
      <c r="E136" s="117">
        <v>81556</v>
      </c>
      <c r="F136" s="117">
        <v>19579.95</v>
      </c>
      <c r="G136" s="117">
        <v>0.92833333333333334</v>
      </c>
      <c r="H136" s="117">
        <v>330.87044520000001</v>
      </c>
      <c r="I136" s="117">
        <v>418.5446399999999</v>
      </c>
      <c r="J136" s="117">
        <v>0</v>
      </c>
      <c r="K136" s="117">
        <v>300661.8811994</v>
      </c>
      <c r="L136" s="117">
        <v>302474.09000000003</v>
      </c>
      <c r="M136" s="117">
        <f t="shared" si="4"/>
        <v>603135.97119940002</v>
      </c>
      <c r="N136" s="131">
        <v>57626.602538999992</v>
      </c>
      <c r="O136" s="117">
        <v>72127.580066666662</v>
      </c>
      <c r="P136" s="117">
        <v>51142.5</v>
      </c>
      <c r="Q136" s="117">
        <v>81556</v>
      </c>
      <c r="R136" s="117">
        <v>19579.95</v>
      </c>
      <c r="S136" s="117">
        <v>0.92833333333333334</v>
      </c>
      <c r="T136" s="117">
        <v>330.87044520000001</v>
      </c>
      <c r="U136" s="117">
        <v>418.5446399999999</v>
      </c>
      <c r="V136" s="117">
        <v>0</v>
      </c>
      <c r="W136" s="117">
        <v>282782.97602420003</v>
      </c>
      <c r="X136" s="117">
        <v>302474.09000000003</v>
      </c>
      <c r="Y136" s="132">
        <f t="shared" si="5"/>
        <v>585257.06602420006</v>
      </c>
    </row>
    <row r="137" spans="1:25" s="114" customFormat="1" ht="13" x14ac:dyDescent="0.3">
      <c r="A137" s="114">
        <v>132</v>
      </c>
      <c r="B137" s="114" t="s">
        <v>38</v>
      </c>
      <c r="C137" s="131">
        <v>327637.28088012204</v>
      </c>
      <c r="D137" s="117">
        <v>151186.37474421127</v>
      </c>
      <c r="E137" s="117">
        <v>118833.39999999998</v>
      </c>
      <c r="F137" s="117">
        <v>66757.663333333345</v>
      </c>
      <c r="G137" s="117">
        <v>96.47750000000002</v>
      </c>
      <c r="H137" s="117">
        <v>1274.1101460000002</v>
      </c>
      <c r="I137" s="117">
        <v>1016.7578399999999</v>
      </c>
      <c r="J137" s="117">
        <v>0</v>
      </c>
      <c r="K137" s="117">
        <v>666802.06444366672</v>
      </c>
      <c r="L137" s="117">
        <v>1159120.3983333332</v>
      </c>
      <c r="M137" s="117">
        <f t="shared" si="4"/>
        <v>1825922.4627769999</v>
      </c>
      <c r="N137" s="131">
        <v>221907.51709499999</v>
      </c>
      <c r="O137" s="117">
        <v>178589.85513333333</v>
      </c>
      <c r="P137" s="117">
        <v>104330.69999999997</v>
      </c>
      <c r="Q137" s="117">
        <v>118833.39999999998</v>
      </c>
      <c r="R137" s="117">
        <v>66757.663333333345</v>
      </c>
      <c r="S137" s="117">
        <v>96.47750000000002</v>
      </c>
      <c r="T137" s="117">
        <v>1274.1101460000002</v>
      </c>
      <c r="U137" s="117">
        <v>1016.7578399999999</v>
      </c>
      <c r="V137" s="117">
        <v>0</v>
      </c>
      <c r="W137" s="117">
        <v>692806.48104766663</v>
      </c>
      <c r="X137" s="117">
        <v>1159120.3983333332</v>
      </c>
      <c r="Y137" s="132">
        <f t="shared" si="5"/>
        <v>1851926.8793809998</v>
      </c>
    </row>
    <row r="138" spans="1:25" s="114" customFormat="1" ht="13" x14ac:dyDescent="0.3">
      <c r="A138" s="114">
        <v>133</v>
      </c>
      <c r="B138" s="114" t="s">
        <v>38</v>
      </c>
      <c r="C138" s="131">
        <v>269563.0431417916</v>
      </c>
      <c r="D138" s="117">
        <v>93228.25174314178</v>
      </c>
      <c r="E138" s="117">
        <v>90090.46719999997</v>
      </c>
      <c r="F138" s="117">
        <v>53331.255833333329</v>
      </c>
      <c r="G138" s="117">
        <v>76.534166666666664</v>
      </c>
      <c r="H138" s="117">
        <v>991.36398959999997</v>
      </c>
      <c r="I138" s="117">
        <v>790.30655999999999</v>
      </c>
      <c r="J138" s="117">
        <v>0</v>
      </c>
      <c r="K138" s="117">
        <v>508071.22263453336</v>
      </c>
      <c r="L138" s="117">
        <v>915697.6083333334</v>
      </c>
      <c r="M138" s="117">
        <f t="shared" si="4"/>
        <v>1423768.8309678668</v>
      </c>
      <c r="N138" s="131">
        <v>172662.561522</v>
      </c>
      <c r="O138" s="117">
        <v>147600.55614999999</v>
      </c>
      <c r="P138" s="117">
        <v>62139.57706666665</v>
      </c>
      <c r="Q138" s="117">
        <v>90090.46719999997</v>
      </c>
      <c r="R138" s="117">
        <v>53331.255833333329</v>
      </c>
      <c r="S138" s="117">
        <v>76.534166666666664</v>
      </c>
      <c r="T138" s="117">
        <v>991.36398959999997</v>
      </c>
      <c r="U138" s="117">
        <v>790.30655999999999</v>
      </c>
      <c r="V138" s="117">
        <v>0</v>
      </c>
      <c r="W138" s="117">
        <v>527682.62248826667</v>
      </c>
      <c r="X138" s="117">
        <v>915697.6083333334</v>
      </c>
      <c r="Y138" s="132">
        <f t="shared" si="5"/>
        <v>1443380.2308216002</v>
      </c>
    </row>
    <row r="139" spans="1:25" s="114" customFormat="1" ht="13" x14ac:dyDescent="0.3">
      <c r="A139" s="114">
        <v>134</v>
      </c>
      <c r="B139" s="114" t="s">
        <v>38</v>
      </c>
      <c r="C139" s="131">
        <v>4728.7464020507059</v>
      </c>
      <c r="D139" s="117">
        <v>21212.533684749294</v>
      </c>
      <c r="E139" s="117">
        <v>45488.6</v>
      </c>
      <c r="F139" s="117">
        <v>1002.4258333333332</v>
      </c>
      <c r="G139" s="117">
        <v>2.2725</v>
      </c>
      <c r="H139" s="117">
        <v>16.935760800000001</v>
      </c>
      <c r="I139" s="117">
        <v>15.817440000000003</v>
      </c>
      <c r="J139" s="117">
        <v>0</v>
      </c>
      <c r="K139" s="117">
        <v>72467.331620933328</v>
      </c>
      <c r="L139" s="117">
        <v>17155.33833333333</v>
      </c>
      <c r="M139" s="117">
        <f t="shared" si="4"/>
        <v>89622.669954266661</v>
      </c>
      <c r="N139" s="131">
        <v>2949.6450059999993</v>
      </c>
      <c r="O139" s="117">
        <v>2594.5734499999999</v>
      </c>
      <c r="P139" s="117">
        <v>16365.600000000004</v>
      </c>
      <c r="Q139" s="117">
        <v>45488.6</v>
      </c>
      <c r="R139" s="117">
        <v>1002.4258333333332</v>
      </c>
      <c r="S139" s="117">
        <v>2.2725</v>
      </c>
      <c r="T139" s="117">
        <v>16.935760800000001</v>
      </c>
      <c r="U139" s="117">
        <v>15.817440000000003</v>
      </c>
      <c r="V139" s="117">
        <v>0</v>
      </c>
      <c r="W139" s="117">
        <v>68435.869990133331</v>
      </c>
      <c r="X139" s="117">
        <v>17155.33833333333</v>
      </c>
      <c r="Y139" s="132">
        <f t="shared" si="5"/>
        <v>85591.208323466664</v>
      </c>
    </row>
    <row r="140" spans="1:25" s="114" customFormat="1" ht="13" x14ac:dyDescent="0.3">
      <c r="A140" s="114">
        <v>135</v>
      </c>
      <c r="B140" s="114" t="s">
        <v>38</v>
      </c>
      <c r="C140" s="131">
        <v>60728.064260417836</v>
      </c>
      <c r="D140" s="117">
        <v>43848.938154415497</v>
      </c>
      <c r="E140" s="117">
        <v>63460.998</v>
      </c>
      <c r="F140" s="117">
        <v>13440.795</v>
      </c>
      <c r="G140" s="117">
        <v>15.464166666666666</v>
      </c>
      <c r="H140" s="117">
        <v>262.558289</v>
      </c>
      <c r="I140" s="117">
        <v>425.94206666666668</v>
      </c>
      <c r="J140" s="117">
        <v>-50134.188420000013</v>
      </c>
      <c r="K140" s="117">
        <v>132048.57151716668</v>
      </c>
      <c r="L140" s="117">
        <v>234966.81083333332</v>
      </c>
      <c r="M140" s="117">
        <f t="shared" si="4"/>
        <v>367015.38235049997</v>
      </c>
      <c r="N140" s="131">
        <v>45728.902000833332</v>
      </c>
      <c r="O140" s="117">
        <v>32792.917733333335</v>
      </c>
      <c r="P140" s="117">
        <v>31401.040400000002</v>
      </c>
      <c r="Q140" s="117">
        <v>63460.998</v>
      </c>
      <c r="R140" s="117">
        <v>13440.795</v>
      </c>
      <c r="S140" s="117">
        <v>15.464166666666666</v>
      </c>
      <c r="T140" s="117">
        <v>262.558289</v>
      </c>
      <c r="U140" s="117">
        <v>425.94206666666668</v>
      </c>
      <c r="V140" s="117">
        <v>-50134.188420000013</v>
      </c>
      <c r="W140" s="117">
        <v>137394.4292365</v>
      </c>
      <c r="X140" s="117">
        <v>234966.81083333332</v>
      </c>
      <c r="Y140" s="132">
        <f t="shared" si="5"/>
        <v>372361.24006983335</v>
      </c>
    </row>
    <row r="141" spans="1:25" s="114" customFormat="1" ht="13" x14ac:dyDescent="0.3">
      <c r="A141" s="114">
        <v>136</v>
      </c>
      <c r="B141" s="114" t="s">
        <v>38</v>
      </c>
      <c r="C141" s="131">
        <v>967.30799971830993</v>
      </c>
      <c r="D141" s="117">
        <v>23645.876990281689</v>
      </c>
      <c r="E141" s="117">
        <v>48402.5</v>
      </c>
      <c r="F141" s="117">
        <v>177.46666666666667</v>
      </c>
      <c r="G141" s="117">
        <v>0.40249999999999991</v>
      </c>
      <c r="H141" s="117">
        <v>3.1043399999999992</v>
      </c>
      <c r="I141" s="117">
        <v>4.8360000000000003</v>
      </c>
      <c r="J141" s="117">
        <v>0</v>
      </c>
      <c r="K141" s="117">
        <v>73201.494496666652</v>
      </c>
      <c r="L141" s="117">
        <v>3122.9799999999996</v>
      </c>
      <c r="M141" s="117">
        <f t="shared" si="4"/>
        <v>76324.474496666648</v>
      </c>
      <c r="N141" s="131">
        <v>540.67255</v>
      </c>
      <c r="O141" s="117">
        <v>534.95719999999994</v>
      </c>
      <c r="P141" s="117">
        <v>18411.299999999996</v>
      </c>
      <c r="Q141" s="117">
        <v>48402.5</v>
      </c>
      <c r="R141" s="117">
        <v>177.46666666666667</v>
      </c>
      <c r="S141" s="117">
        <v>0.40249999999999991</v>
      </c>
      <c r="T141" s="117">
        <v>3.1043399999999992</v>
      </c>
      <c r="U141" s="117">
        <v>4.8360000000000003</v>
      </c>
      <c r="V141" s="117">
        <v>0</v>
      </c>
      <c r="W141" s="117">
        <v>68075.239256666653</v>
      </c>
      <c r="X141" s="117">
        <v>3122.9799999999996</v>
      </c>
      <c r="Y141" s="132">
        <f t="shared" si="5"/>
        <v>71198.219256666649</v>
      </c>
    </row>
    <row r="142" spans="1:25" s="114" customFormat="1" ht="13" x14ac:dyDescent="0.3">
      <c r="A142" s="114">
        <v>137</v>
      </c>
      <c r="B142" s="114" t="s">
        <v>38</v>
      </c>
      <c r="C142" s="131">
        <v>52009.477129718311</v>
      </c>
      <c r="D142" s="117">
        <v>26475.782011948351</v>
      </c>
      <c r="E142" s="117">
        <v>48820.59984166667</v>
      </c>
      <c r="F142" s="117">
        <v>9966.939166666667</v>
      </c>
      <c r="G142" s="117">
        <v>15.485833333333337</v>
      </c>
      <c r="H142" s="117">
        <v>176.13063</v>
      </c>
      <c r="I142" s="117">
        <v>168.38952</v>
      </c>
      <c r="J142" s="117">
        <v>0</v>
      </c>
      <c r="K142" s="117">
        <v>137632.80413333335</v>
      </c>
      <c r="L142" s="117">
        <v>167983.09916666665</v>
      </c>
      <c r="M142" s="117">
        <f t="shared" si="4"/>
        <v>305615.90330000001</v>
      </c>
      <c r="N142" s="131">
        <v>30676.084724999997</v>
      </c>
      <c r="O142" s="117">
        <v>28655.274099999999</v>
      </c>
      <c r="P142" s="117">
        <v>18771.960698333336</v>
      </c>
      <c r="Q142" s="117">
        <v>48820.59984166667</v>
      </c>
      <c r="R142" s="117">
        <v>9966.939166666667</v>
      </c>
      <c r="S142" s="117">
        <v>15.485833333333337</v>
      </c>
      <c r="T142" s="117">
        <v>176.13063</v>
      </c>
      <c r="U142" s="117">
        <v>168.38952</v>
      </c>
      <c r="V142" s="117">
        <v>0</v>
      </c>
      <c r="W142" s="117">
        <v>137250.86451500002</v>
      </c>
      <c r="X142" s="117">
        <v>167983.09916666665</v>
      </c>
      <c r="Y142" s="132">
        <f t="shared" si="5"/>
        <v>305233.96368166665</v>
      </c>
    </row>
    <row r="143" spans="1:25" s="114" customFormat="1" ht="13" x14ac:dyDescent="0.3">
      <c r="A143" s="114">
        <v>138</v>
      </c>
      <c r="B143" s="114" t="s">
        <v>38</v>
      </c>
      <c r="C143" s="131">
        <v>102844.00448315493</v>
      </c>
      <c r="D143" s="117">
        <v>86002.25322884506</v>
      </c>
      <c r="E143" s="117">
        <v>91081.599999999991</v>
      </c>
      <c r="F143" s="117">
        <v>19633.03833333333</v>
      </c>
      <c r="G143" s="117">
        <v>19.774166666666662</v>
      </c>
      <c r="H143" s="117">
        <v>343.61027200000007</v>
      </c>
      <c r="I143" s="117">
        <v>572.41706666666664</v>
      </c>
      <c r="J143" s="117">
        <v>0</v>
      </c>
      <c r="K143" s="117">
        <v>300496.69755066663</v>
      </c>
      <c r="L143" s="117">
        <v>322291.91416666668</v>
      </c>
      <c r="M143" s="117">
        <f t="shared" si="4"/>
        <v>622788.61171733332</v>
      </c>
      <c r="N143" s="131">
        <v>59845.455706666668</v>
      </c>
      <c r="O143" s="117">
        <v>56717.875200000002</v>
      </c>
      <c r="P143" s="117">
        <v>63416.69999999999</v>
      </c>
      <c r="Q143" s="117">
        <v>91081.599999999991</v>
      </c>
      <c r="R143" s="117">
        <v>19633.03833333333</v>
      </c>
      <c r="S143" s="117">
        <v>19.774166666666662</v>
      </c>
      <c r="T143" s="117">
        <v>343.61027200000007</v>
      </c>
      <c r="U143" s="117">
        <v>572.41706666666664</v>
      </c>
      <c r="V143" s="117">
        <v>0</v>
      </c>
      <c r="W143" s="117">
        <v>291630.4707453333</v>
      </c>
      <c r="X143" s="117">
        <v>322291.91416666668</v>
      </c>
      <c r="Y143" s="132">
        <f t="shared" si="5"/>
        <v>613922.38491200004</v>
      </c>
    </row>
    <row r="144" spans="1:25" s="114" customFormat="1" ht="13" x14ac:dyDescent="0.3">
      <c r="A144" s="114">
        <v>139</v>
      </c>
      <c r="B144" s="114" t="s">
        <v>38</v>
      </c>
      <c r="C144" s="131">
        <v>55489.160347962432</v>
      </c>
      <c r="D144" s="117">
        <v>65857.127084704232</v>
      </c>
      <c r="E144" s="117">
        <v>79968.400000000009</v>
      </c>
      <c r="F144" s="117">
        <v>11988.736666666664</v>
      </c>
      <c r="G144" s="117">
        <v>8.3999999999999986</v>
      </c>
      <c r="H144" s="117">
        <v>213.01659600000002</v>
      </c>
      <c r="I144" s="117">
        <v>436.69493333333327</v>
      </c>
      <c r="J144" s="117">
        <v>0</v>
      </c>
      <c r="K144" s="117">
        <v>213961.53562866666</v>
      </c>
      <c r="L144" s="117">
        <v>197158.15583333335</v>
      </c>
      <c r="M144" s="117">
        <f t="shared" si="4"/>
        <v>411119.69146200002</v>
      </c>
      <c r="N144" s="131">
        <v>37100.390470000006</v>
      </c>
      <c r="O144" s="117">
        <v>30278.660266666662</v>
      </c>
      <c r="P144" s="117">
        <v>49096.799999999996</v>
      </c>
      <c r="Q144" s="117">
        <v>79968.400000000009</v>
      </c>
      <c r="R144" s="117">
        <v>11988.736666666664</v>
      </c>
      <c r="S144" s="117">
        <v>8.3999999999999986</v>
      </c>
      <c r="T144" s="117">
        <v>213.01659600000002</v>
      </c>
      <c r="U144" s="117">
        <v>436.69493333333327</v>
      </c>
      <c r="V144" s="117">
        <v>0</v>
      </c>
      <c r="W144" s="117">
        <v>209091.09893266667</v>
      </c>
      <c r="X144" s="117">
        <v>197158.15583333335</v>
      </c>
      <c r="Y144" s="132">
        <f t="shared" si="5"/>
        <v>406249.25476600003</v>
      </c>
    </row>
    <row r="145" spans="1:25" s="114" customFormat="1" ht="13" x14ac:dyDescent="0.3">
      <c r="A145" s="114">
        <v>140</v>
      </c>
      <c r="B145" s="114" t="s">
        <v>38</v>
      </c>
      <c r="C145" s="131">
        <v>22568.089950056336</v>
      </c>
      <c r="D145" s="117">
        <v>29914.476736943663</v>
      </c>
      <c r="E145" s="117">
        <v>53145.5</v>
      </c>
      <c r="F145" s="117">
        <v>4614.7016666666668</v>
      </c>
      <c r="G145" s="117">
        <v>5.9149999999999991</v>
      </c>
      <c r="H145" s="117">
        <v>77.897321999999988</v>
      </c>
      <c r="I145" s="117">
        <v>160.01579999999998</v>
      </c>
      <c r="J145" s="117">
        <v>0</v>
      </c>
      <c r="K145" s="117">
        <v>110486.59647566665</v>
      </c>
      <c r="L145" s="117">
        <v>76121.920833333323</v>
      </c>
      <c r="M145" s="117">
        <f t="shared" si="4"/>
        <v>186608.51730899996</v>
      </c>
      <c r="N145" s="131">
        <v>13567.116915000001</v>
      </c>
      <c r="O145" s="117">
        <v>12416.9648</v>
      </c>
      <c r="P145" s="117">
        <v>22502.700000000008</v>
      </c>
      <c r="Q145" s="117">
        <v>53145.5</v>
      </c>
      <c r="R145" s="117">
        <v>4614.7016666666668</v>
      </c>
      <c r="S145" s="117">
        <v>5.9149999999999991</v>
      </c>
      <c r="T145" s="117">
        <v>77.897321999999988</v>
      </c>
      <c r="U145" s="117">
        <v>160.01579999999998</v>
      </c>
      <c r="V145" s="117">
        <v>0</v>
      </c>
      <c r="W145" s="117">
        <v>106490.81150366666</v>
      </c>
      <c r="X145" s="117">
        <v>76121.920833333323</v>
      </c>
      <c r="Y145" s="132">
        <f t="shared" si="5"/>
        <v>182612.73233699996</v>
      </c>
    </row>
    <row r="146" spans="1:25" s="114" customFormat="1" ht="13" x14ac:dyDescent="0.3">
      <c r="A146" s="114">
        <v>141</v>
      </c>
      <c r="B146" s="114" t="s">
        <v>38</v>
      </c>
      <c r="C146" s="131">
        <v>128020.47455959812</v>
      </c>
      <c r="D146" s="117">
        <v>65443.501978135224</v>
      </c>
      <c r="E146" s="117">
        <v>77541.030159999995</v>
      </c>
      <c r="F146" s="117">
        <v>26139.539999999997</v>
      </c>
      <c r="G146" s="117">
        <v>31.31583333333333</v>
      </c>
      <c r="H146" s="117">
        <v>475.83818639999998</v>
      </c>
      <c r="I146" s="117">
        <v>552.73248000000001</v>
      </c>
      <c r="J146" s="117">
        <v>0</v>
      </c>
      <c r="K146" s="117">
        <v>298204.43319746666</v>
      </c>
      <c r="L146" s="117">
        <v>438768.03416666668</v>
      </c>
      <c r="M146" s="117">
        <f t="shared" si="4"/>
        <v>736972.46736413334</v>
      </c>
      <c r="N146" s="131">
        <v>82875.150798000002</v>
      </c>
      <c r="O146" s="117">
        <v>70039.467933333348</v>
      </c>
      <c r="P146" s="117">
        <v>45969.015619999998</v>
      </c>
      <c r="Q146" s="117">
        <v>77541.030159999995</v>
      </c>
      <c r="R146" s="117">
        <v>26139.539999999997</v>
      </c>
      <c r="S146" s="117">
        <v>31.31583333333333</v>
      </c>
      <c r="T146" s="117">
        <v>475.83818639999998</v>
      </c>
      <c r="U146" s="117">
        <v>552.73248000000001</v>
      </c>
      <c r="V146" s="117">
        <v>0</v>
      </c>
      <c r="W146" s="117">
        <v>303624.09101106669</v>
      </c>
      <c r="X146" s="117">
        <v>438768.03416666668</v>
      </c>
      <c r="Y146" s="132">
        <f t="shared" si="5"/>
        <v>742392.12517773337</v>
      </c>
    </row>
    <row r="147" spans="1:25" s="114" customFormat="1" ht="13" x14ac:dyDescent="0.3">
      <c r="A147" s="114">
        <v>142</v>
      </c>
      <c r="B147" s="114" t="s">
        <v>38</v>
      </c>
      <c r="C147" s="131">
        <v>419370.45714073238</v>
      </c>
      <c r="D147" s="117">
        <v>146507.88563526762</v>
      </c>
      <c r="E147" s="117">
        <v>115635.02140000001</v>
      </c>
      <c r="F147" s="117">
        <v>80387.156666666662</v>
      </c>
      <c r="G147" s="117">
        <v>122.23083333333335</v>
      </c>
      <c r="H147" s="117">
        <v>1559.3914560000003</v>
      </c>
      <c r="I147" s="117">
        <v>1276.704</v>
      </c>
      <c r="J147" s="117">
        <v>0</v>
      </c>
      <c r="K147" s="117">
        <v>764858.84713200002</v>
      </c>
      <c r="L147" s="117">
        <v>1421734.6941666668</v>
      </c>
      <c r="M147" s="117">
        <f t="shared" si="4"/>
        <v>2186593.541298667</v>
      </c>
      <c r="N147" s="131">
        <v>271594.01192000002</v>
      </c>
      <c r="O147" s="117">
        <v>229428.37279999998</v>
      </c>
      <c r="P147" s="117">
        <v>97636.487699999983</v>
      </c>
      <c r="Q147" s="117">
        <v>115635.02140000001</v>
      </c>
      <c r="R147" s="117">
        <v>80387.156666666662</v>
      </c>
      <c r="S147" s="117">
        <v>122.23083333333335</v>
      </c>
      <c r="T147" s="117">
        <v>1559.3914560000003</v>
      </c>
      <c r="U147" s="117">
        <v>1276.704</v>
      </c>
      <c r="V147" s="117">
        <v>0</v>
      </c>
      <c r="W147" s="117">
        <v>797639.3767759999</v>
      </c>
      <c r="X147" s="117">
        <v>1421734.6941666668</v>
      </c>
      <c r="Y147" s="132">
        <f t="shared" si="5"/>
        <v>2219374.0709426668</v>
      </c>
    </row>
    <row r="148" spans="1:25" s="114" customFormat="1" ht="13" x14ac:dyDescent="0.3">
      <c r="A148" s="114">
        <v>143</v>
      </c>
      <c r="B148" s="114" t="s">
        <v>38</v>
      </c>
      <c r="C148" s="131">
        <v>52072.062257303296</v>
      </c>
      <c r="D148" s="117">
        <v>19062.210534963382</v>
      </c>
      <c r="E148" s="117">
        <v>39067.154315</v>
      </c>
      <c r="F148" s="117">
        <v>9827.6891666666652</v>
      </c>
      <c r="G148" s="117">
        <v>14.04</v>
      </c>
      <c r="H148" s="117">
        <v>167.5790136</v>
      </c>
      <c r="I148" s="117">
        <v>153.24168</v>
      </c>
      <c r="J148" s="117">
        <v>0</v>
      </c>
      <c r="K148" s="117">
        <v>120363.97696753334</v>
      </c>
      <c r="L148" s="117">
        <v>163515.96583333329</v>
      </c>
      <c r="M148" s="117">
        <f t="shared" si="4"/>
        <v>283879.94280086661</v>
      </c>
      <c r="N148" s="131">
        <v>29186.678201999996</v>
      </c>
      <c r="O148" s="117">
        <v>28792.323266666663</v>
      </c>
      <c r="P148" s="117">
        <v>13080.444465</v>
      </c>
      <c r="Q148" s="117">
        <v>39067.154315</v>
      </c>
      <c r="R148" s="117">
        <v>9827.6891666666652</v>
      </c>
      <c r="S148" s="117">
        <v>14.04</v>
      </c>
      <c r="T148" s="117">
        <v>167.5790136</v>
      </c>
      <c r="U148" s="117">
        <v>153.24168</v>
      </c>
      <c r="V148" s="117">
        <v>0</v>
      </c>
      <c r="W148" s="117">
        <v>120289.15010893332</v>
      </c>
      <c r="X148" s="117">
        <v>163515.96583333329</v>
      </c>
      <c r="Y148" s="132">
        <f t="shared" si="5"/>
        <v>283805.1159422666</v>
      </c>
    </row>
    <row r="149" spans="1:25" s="114" customFormat="1" ht="13" x14ac:dyDescent="0.3">
      <c r="A149" s="114">
        <v>144</v>
      </c>
      <c r="B149" s="114" t="s">
        <v>38</v>
      </c>
      <c r="C149" s="131">
        <v>85643.980892995314</v>
      </c>
      <c r="D149" s="117">
        <v>61406.321848338041</v>
      </c>
      <c r="E149" s="117">
        <v>76706.763999999981</v>
      </c>
      <c r="F149" s="117">
        <v>15946.565000000001</v>
      </c>
      <c r="G149" s="117">
        <v>14.303333333333335</v>
      </c>
      <c r="H149" s="117">
        <v>281.50844799999999</v>
      </c>
      <c r="I149" s="117">
        <v>478.75573333333335</v>
      </c>
      <c r="J149" s="117">
        <v>0</v>
      </c>
      <c r="K149" s="117">
        <v>240478.19925600002</v>
      </c>
      <c r="L149" s="117">
        <v>261490.17666666667</v>
      </c>
      <c r="M149" s="117">
        <f t="shared" si="4"/>
        <v>501968.37592266669</v>
      </c>
      <c r="N149" s="131">
        <v>49029.38802666666</v>
      </c>
      <c r="O149" s="117">
        <v>47286.410133333331</v>
      </c>
      <c r="P149" s="117">
        <v>44894.022999999994</v>
      </c>
      <c r="Q149" s="117">
        <v>76706.763999999981</v>
      </c>
      <c r="R149" s="117">
        <v>15946.565000000001</v>
      </c>
      <c r="S149" s="117">
        <v>14.303333333333335</v>
      </c>
      <c r="T149" s="117">
        <v>281.50844799999999</v>
      </c>
      <c r="U149" s="117">
        <v>478.75573333333335</v>
      </c>
      <c r="V149" s="117">
        <v>0</v>
      </c>
      <c r="W149" s="117">
        <v>234637.71767466664</v>
      </c>
      <c r="X149" s="117">
        <v>261490.17666666667</v>
      </c>
      <c r="Y149" s="132">
        <f t="shared" si="5"/>
        <v>496127.8943413333</v>
      </c>
    </row>
    <row r="150" spans="1:25" s="114" customFormat="1" ht="13" x14ac:dyDescent="0.3">
      <c r="A150" s="114">
        <v>145</v>
      </c>
      <c r="B150" s="114" t="s">
        <v>38</v>
      </c>
      <c r="C150" s="131">
        <v>67597.723132075116</v>
      </c>
      <c r="D150" s="117">
        <v>57437.081583258208</v>
      </c>
      <c r="E150" s="117">
        <v>74859.356199999995</v>
      </c>
      <c r="F150" s="117">
        <v>12433.968333333332</v>
      </c>
      <c r="G150" s="117">
        <v>4.6325000000000003</v>
      </c>
      <c r="H150" s="117">
        <v>214.45809199999999</v>
      </c>
      <c r="I150" s="117">
        <v>514.4925333333332</v>
      </c>
      <c r="J150" s="117">
        <v>0</v>
      </c>
      <c r="K150" s="117">
        <v>213061.71237399997</v>
      </c>
      <c r="L150" s="117">
        <v>201889.04333333333</v>
      </c>
      <c r="M150" s="117">
        <f t="shared" si="4"/>
        <v>414950.75570733333</v>
      </c>
      <c r="N150" s="131">
        <v>37351.451023333328</v>
      </c>
      <c r="O150" s="117">
        <v>37413.077866666667</v>
      </c>
      <c r="P150" s="117">
        <v>42513.54798333333</v>
      </c>
      <c r="Q150" s="117">
        <v>74859.356199999995</v>
      </c>
      <c r="R150" s="117">
        <v>12433.968333333332</v>
      </c>
      <c r="S150" s="117">
        <v>4.6325000000000003</v>
      </c>
      <c r="T150" s="117">
        <v>214.45809199999999</v>
      </c>
      <c r="U150" s="117">
        <v>514.4925333333332</v>
      </c>
      <c r="V150" s="117">
        <v>0</v>
      </c>
      <c r="W150" s="117">
        <v>205304.98453199994</v>
      </c>
      <c r="X150" s="117">
        <v>201889.04333333333</v>
      </c>
      <c r="Y150" s="132">
        <f t="shared" si="5"/>
        <v>407194.02786533325</v>
      </c>
    </row>
    <row r="151" spans="1:25" s="114" customFormat="1" ht="13" x14ac:dyDescent="0.3">
      <c r="A151" s="114">
        <v>146</v>
      </c>
      <c r="B151" s="114" t="s">
        <v>38</v>
      </c>
      <c r="C151" s="131">
        <v>122226.30005743151</v>
      </c>
      <c r="D151" s="117">
        <v>47592.725479337649</v>
      </c>
      <c r="E151" s="117">
        <v>63565.716666666653</v>
      </c>
      <c r="F151" s="117">
        <v>25394.014166666671</v>
      </c>
      <c r="G151" s="117">
        <v>33.216666666666661</v>
      </c>
      <c r="H151" s="117">
        <v>469.038897615</v>
      </c>
      <c r="I151" s="117">
        <v>374.28440653333337</v>
      </c>
      <c r="J151" s="117">
        <v>-50216.91616666667</v>
      </c>
      <c r="K151" s="117">
        <v>209438.38017425081</v>
      </c>
      <c r="L151" s="117">
        <v>429547.6875</v>
      </c>
      <c r="M151" s="117">
        <f t="shared" si="4"/>
        <v>638986.06767425081</v>
      </c>
      <c r="N151" s="131">
        <v>81690.941334612507</v>
      </c>
      <c r="O151" s="117">
        <v>66697.01976666665</v>
      </c>
      <c r="P151" s="117">
        <v>32117.490000000009</v>
      </c>
      <c r="Q151" s="117">
        <v>63565.716666666653</v>
      </c>
      <c r="R151" s="117">
        <v>25394.014166666671</v>
      </c>
      <c r="S151" s="117">
        <v>33.216666666666661</v>
      </c>
      <c r="T151" s="117">
        <v>469.038897615</v>
      </c>
      <c r="U151" s="117">
        <v>374.28440653333337</v>
      </c>
      <c r="V151" s="117">
        <v>-50216.91616666667</v>
      </c>
      <c r="W151" s="117">
        <v>220124.80573876086</v>
      </c>
      <c r="X151" s="117">
        <v>429547.6875</v>
      </c>
      <c r="Y151" s="132">
        <f t="shared" si="5"/>
        <v>649672.49323876086</v>
      </c>
    </row>
    <row r="152" spans="1:25" s="114" customFormat="1" ht="13" x14ac:dyDescent="0.3">
      <c r="A152" s="114">
        <v>147</v>
      </c>
      <c r="B152" s="114" t="s">
        <v>38</v>
      </c>
      <c r="C152" s="131">
        <v>74205.348111179352</v>
      </c>
      <c r="D152" s="117">
        <v>74192.088611687315</v>
      </c>
      <c r="E152" s="117">
        <v>84731.199999999983</v>
      </c>
      <c r="F152" s="117">
        <v>12894.135833333334</v>
      </c>
      <c r="G152" s="117">
        <v>9.6066666666666674</v>
      </c>
      <c r="H152" s="117">
        <v>247.15809720000001</v>
      </c>
      <c r="I152" s="117">
        <v>468.06528000000003</v>
      </c>
      <c r="J152" s="117">
        <v>0</v>
      </c>
      <c r="K152" s="117">
        <v>246747.60260006666</v>
      </c>
      <c r="L152" s="117">
        <v>219217.93916666668</v>
      </c>
      <c r="M152" s="117">
        <f t="shared" si="4"/>
        <v>465965.54176673334</v>
      </c>
      <c r="N152" s="131">
        <v>43046.701928999988</v>
      </c>
      <c r="O152" s="117">
        <v>40932.810766666669</v>
      </c>
      <c r="P152" s="117">
        <v>55233.900000000016</v>
      </c>
      <c r="Q152" s="117">
        <v>84731.199999999983</v>
      </c>
      <c r="R152" s="117">
        <v>12894.135833333334</v>
      </c>
      <c r="S152" s="117">
        <v>9.6066666666666674</v>
      </c>
      <c r="T152" s="117">
        <v>247.15809720000001</v>
      </c>
      <c r="U152" s="117">
        <v>468.06528000000003</v>
      </c>
      <c r="V152" s="117">
        <v>0</v>
      </c>
      <c r="W152" s="117">
        <v>237563.57857286668</v>
      </c>
      <c r="X152" s="117">
        <v>219217.93916666668</v>
      </c>
      <c r="Y152" s="132">
        <f t="shared" si="5"/>
        <v>456781.51773953333</v>
      </c>
    </row>
    <row r="153" spans="1:25" s="114" customFormat="1" ht="13" x14ac:dyDescent="0.3">
      <c r="A153" s="114">
        <v>148</v>
      </c>
      <c r="B153" s="114" t="s">
        <v>38</v>
      </c>
      <c r="C153" s="131">
        <v>148169.65029677932</v>
      </c>
      <c r="D153" s="117">
        <v>60202.12255888732</v>
      </c>
      <c r="E153" s="117">
        <v>73618</v>
      </c>
      <c r="F153" s="117">
        <v>30912.092500000002</v>
      </c>
      <c r="G153" s="117">
        <v>34.865000000000002</v>
      </c>
      <c r="H153" s="117">
        <v>566.40113399999996</v>
      </c>
      <c r="I153" s="117">
        <v>434.5431200000001</v>
      </c>
      <c r="J153" s="117">
        <v>0</v>
      </c>
      <c r="K153" s="117">
        <v>313937.67460966663</v>
      </c>
      <c r="L153" s="117">
        <v>516508.48249999998</v>
      </c>
      <c r="M153" s="117">
        <f t="shared" si="4"/>
        <v>830446.15710966662</v>
      </c>
      <c r="N153" s="131">
        <v>98648.197504999989</v>
      </c>
      <c r="O153" s="117">
        <v>80879.591566666684</v>
      </c>
      <c r="P153" s="117">
        <v>40914</v>
      </c>
      <c r="Q153" s="117">
        <v>73618</v>
      </c>
      <c r="R153" s="117">
        <v>30912.092500000002</v>
      </c>
      <c r="S153" s="117">
        <v>34.865000000000002</v>
      </c>
      <c r="T153" s="117">
        <v>566.40113399999996</v>
      </c>
      <c r="U153" s="117">
        <v>434.5431200000001</v>
      </c>
      <c r="V153" s="117">
        <v>0</v>
      </c>
      <c r="W153" s="117">
        <v>326007.69082566665</v>
      </c>
      <c r="X153" s="117">
        <v>516508.48249999998</v>
      </c>
      <c r="Y153" s="132">
        <f t="shared" si="5"/>
        <v>842516.17332566669</v>
      </c>
    </row>
    <row r="154" spans="1:25" s="114" customFormat="1" ht="13" x14ac:dyDescent="0.3">
      <c r="A154" s="114">
        <v>149</v>
      </c>
      <c r="B154" s="114" t="s">
        <v>38</v>
      </c>
      <c r="C154" s="131">
        <v>10934.31564386291</v>
      </c>
      <c r="D154" s="117">
        <v>18065.930457270424</v>
      </c>
      <c r="E154" s="117">
        <v>40023.71</v>
      </c>
      <c r="F154" s="117">
        <v>2405.0433333333335</v>
      </c>
      <c r="G154" s="117">
        <v>5.71</v>
      </c>
      <c r="H154" s="117">
        <v>48.918046800000006</v>
      </c>
      <c r="I154" s="117">
        <v>101.29064000000001</v>
      </c>
      <c r="J154" s="117">
        <v>0</v>
      </c>
      <c r="K154" s="117">
        <v>71584.918121266688</v>
      </c>
      <c r="L154" s="117">
        <v>42493.936666666668</v>
      </c>
      <c r="M154" s="117">
        <f t="shared" si="4"/>
        <v>114078.85478793335</v>
      </c>
      <c r="N154" s="131">
        <v>8519.8931510000002</v>
      </c>
      <c r="O154" s="117">
        <v>5885.2532333333338</v>
      </c>
      <c r="P154" s="117">
        <v>13569.809999999998</v>
      </c>
      <c r="Q154" s="117">
        <v>40023.71</v>
      </c>
      <c r="R154" s="117">
        <v>2405.0433333333335</v>
      </c>
      <c r="S154" s="117">
        <v>5.71</v>
      </c>
      <c r="T154" s="117">
        <v>48.918046800000006</v>
      </c>
      <c r="U154" s="117">
        <v>101.29064000000001</v>
      </c>
      <c r="V154" s="117">
        <v>0</v>
      </c>
      <c r="W154" s="117">
        <v>70559.628404466683</v>
      </c>
      <c r="X154" s="117">
        <v>42493.936666666668</v>
      </c>
      <c r="Y154" s="132">
        <f t="shared" si="5"/>
        <v>113053.56507113334</v>
      </c>
    </row>
    <row r="155" spans="1:25" s="114" customFormat="1" ht="13" x14ac:dyDescent="0.3">
      <c r="A155" s="114">
        <v>150</v>
      </c>
      <c r="B155" s="114" t="s">
        <v>38</v>
      </c>
      <c r="C155" s="131">
        <v>66443.645675179345</v>
      </c>
      <c r="D155" s="117">
        <v>50196.395279687327</v>
      </c>
      <c r="E155" s="117">
        <v>69508.849999999991</v>
      </c>
      <c r="F155" s="117">
        <v>13312.179166666667</v>
      </c>
      <c r="G155" s="117">
        <v>12.722499999999998</v>
      </c>
      <c r="H155" s="117">
        <v>237.65488919999999</v>
      </c>
      <c r="I155" s="117">
        <v>271.89480000000003</v>
      </c>
      <c r="J155" s="117">
        <v>0</v>
      </c>
      <c r="K155" s="117">
        <v>199983.34231073334</v>
      </c>
      <c r="L155" s="117">
        <v>214931.9725</v>
      </c>
      <c r="M155" s="117">
        <f t="shared" si="4"/>
        <v>414915.31481073331</v>
      </c>
      <c r="N155" s="131">
        <v>41391.559868999997</v>
      </c>
      <c r="O155" s="117">
        <v>36459.991416666664</v>
      </c>
      <c r="P155" s="117">
        <v>36618.030000000006</v>
      </c>
      <c r="Q155" s="117">
        <v>69508.849999999991</v>
      </c>
      <c r="R155" s="117">
        <v>13312.179166666667</v>
      </c>
      <c r="S155" s="117">
        <v>12.722499999999998</v>
      </c>
      <c r="T155" s="117">
        <v>237.65488919999999</v>
      </c>
      <c r="U155" s="117">
        <v>271.89480000000003</v>
      </c>
      <c r="V155" s="117">
        <v>0</v>
      </c>
      <c r="W155" s="117">
        <v>197812.88264153333</v>
      </c>
      <c r="X155" s="117">
        <v>214931.9725</v>
      </c>
      <c r="Y155" s="132">
        <f t="shared" si="5"/>
        <v>412744.85514153331</v>
      </c>
    </row>
    <row r="156" spans="1:25" s="114" customFormat="1" ht="13" x14ac:dyDescent="0.3">
      <c r="A156" s="114">
        <v>151</v>
      </c>
      <c r="B156" s="114" t="s">
        <v>38</v>
      </c>
      <c r="C156" s="131">
        <v>58322.845077160564</v>
      </c>
      <c r="D156" s="117">
        <v>23808.460384706097</v>
      </c>
      <c r="E156" s="117">
        <v>45731.45165000001</v>
      </c>
      <c r="F156" s="117">
        <v>10737.612499999997</v>
      </c>
      <c r="G156" s="117">
        <v>15.119166666666667</v>
      </c>
      <c r="H156" s="117">
        <v>194.24697119999999</v>
      </c>
      <c r="I156" s="117">
        <v>188.22456</v>
      </c>
      <c r="J156" s="117">
        <v>0</v>
      </c>
      <c r="K156" s="117">
        <v>138997.96030973332</v>
      </c>
      <c r="L156" s="117">
        <v>182798.66749999998</v>
      </c>
      <c r="M156" s="117">
        <f t="shared" si="4"/>
        <v>321796.62780973327</v>
      </c>
      <c r="N156" s="131">
        <v>33831.347483999998</v>
      </c>
      <c r="O156" s="117">
        <v>32171.904000000006</v>
      </c>
      <c r="P156" s="117">
        <v>16498.017403333335</v>
      </c>
      <c r="Q156" s="117">
        <v>45731.45165000001</v>
      </c>
      <c r="R156" s="117">
        <v>10737.612499999997</v>
      </c>
      <c r="S156" s="117">
        <v>15.119166666666667</v>
      </c>
      <c r="T156" s="117">
        <v>194.24697119999999</v>
      </c>
      <c r="U156" s="117">
        <v>188.22456</v>
      </c>
      <c r="V156" s="117">
        <v>0</v>
      </c>
      <c r="W156" s="117">
        <v>139367.92373519999</v>
      </c>
      <c r="X156" s="117">
        <v>182798.66749999998</v>
      </c>
      <c r="Y156" s="132">
        <f t="shared" si="5"/>
        <v>322166.59123519994</v>
      </c>
    </row>
    <row r="157" spans="1:25" s="114" customFormat="1" ht="13" x14ac:dyDescent="0.3">
      <c r="A157" s="114">
        <v>152</v>
      </c>
      <c r="B157" s="114" t="s">
        <v>38</v>
      </c>
      <c r="C157" s="131">
        <v>64826.690741104227</v>
      </c>
      <c r="D157" s="117">
        <v>58841.814164095769</v>
      </c>
      <c r="E157" s="117">
        <v>75205.599999999991</v>
      </c>
      <c r="F157" s="117">
        <v>13644.754166666668</v>
      </c>
      <c r="G157" s="117">
        <v>22.991666666666664</v>
      </c>
      <c r="H157" s="117">
        <v>275.31879119999991</v>
      </c>
      <c r="I157" s="117">
        <v>449.16520000000008</v>
      </c>
      <c r="J157" s="117">
        <v>0</v>
      </c>
      <c r="K157" s="117">
        <v>213266.33472973332</v>
      </c>
      <c r="L157" s="117">
        <v>249120.52166666664</v>
      </c>
      <c r="M157" s="117">
        <f t="shared" si="4"/>
        <v>462386.85639639996</v>
      </c>
      <c r="N157" s="131">
        <v>47951.356133999994</v>
      </c>
      <c r="O157" s="117">
        <v>35064.210299999999</v>
      </c>
      <c r="P157" s="117">
        <v>42959.700000000004</v>
      </c>
      <c r="Q157" s="117">
        <v>75205.599999999991</v>
      </c>
      <c r="R157" s="117">
        <v>13644.754166666668</v>
      </c>
      <c r="S157" s="117">
        <v>22.991666666666664</v>
      </c>
      <c r="T157" s="117">
        <v>275.31879119999991</v>
      </c>
      <c r="U157" s="117">
        <v>449.16520000000008</v>
      </c>
      <c r="V157" s="117">
        <v>0</v>
      </c>
      <c r="W157" s="117">
        <v>215573.0962585333</v>
      </c>
      <c r="X157" s="117">
        <v>249120.52166666664</v>
      </c>
      <c r="Y157" s="132">
        <f t="shared" si="5"/>
        <v>464693.61792519991</v>
      </c>
    </row>
    <row r="158" spans="1:25" s="114" customFormat="1" ht="13" x14ac:dyDescent="0.3">
      <c r="A158" s="114">
        <v>153</v>
      </c>
      <c r="B158" s="114" t="s">
        <v>38</v>
      </c>
      <c r="C158" s="131">
        <v>157388.64481831831</v>
      </c>
      <c r="D158" s="117">
        <v>60132.136392648361</v>
      </c>
      <c r="E158" s="117">
        <v>73417.233280000015</v>
      </c>
      <c r="F158" s="117">
        <v>31002.504999999994</v>
      </c>
      <c r="G158" s="117">
        <v>36.606666666666662</v>
      </c>
      <c r="H158" s="117">
        <v>585.52442580000002</v>
      </c>
      <c r="I158" s="117">
        <v>517.21763999999996</v>
      </c>
      <c r="J158" s="117">
        <v>0</v>
      </c>
      <c r="K158" s="117">
        <v>323079.86822343338</v>
      </c>
      <c r="L158" s="117">
        <v>531335.71583333344</v>
      </c>
      <c r="M158" s="117">
        <f t="shared" si="4"/>
        <v>854415.58405676682</v>
      </c>
      <c r="N158" s="131">
        <v>101978.83749349999</v>
      </c>
      <c r="O158" s="117">
        <v>86100.492500000008</v>
      </c>
      <c r="P158" s="117">
        <v>40655.302293333334</v>
      </c>
      <c r="Q158" s="117">
        <v>73417.233280000015</v>
      </c>
      <c r="R158" s="117">
        <v>31002.504999999994</v>
      </c>
      <c r="S158" s="117">
        <v>36.606666666666662</v>
      </c>
      <c r="T158" s="117">
        <v>585.52442580000002</v>
      </c>
      <c r="U158" s="117">
        <v>517.21763999999996</v>
      </c>
      <c r="V158" s="117">
        <v>0</v>
      </c>
      <c r="W158" s="117">
        <v>334293.71929930005</v>
      </c>
      <c r="X158" s="117">
        <v>531335.71583333344</v>
      </c>
      <c r="Y158" s="132">
        <f t="shared" si="5"/>
        <v>865629.43513263343</v>
      </c>
    </row>
    <row r="159" spans="1:25" s="114" customFormat="1" ht="13" x14ac:dyDescent="0.3">
      <c r="A159" s="114">
        <v>154</v>
      </c>
      <c r="B159" s="114" t="s">
        <v>38</v>
      </c>
      <c r="C159" s="131">
        <v>50163.317731063849</v>
      </c>
      <c r="D159" s="117">
        <v>24485.53228970282</v>
      </c>
      <c r="E159" s="117">
        <v>38276.133333333339</v>
      </c>
      <c r="F159" s="117">
        <v>9176.9208333333336</v>
      </c>
      <c r="G159" s="117">
        <v>0.58083333333333331</v>
      </c>
      <c r="H159" s="117">
        <v>153.91340460000001</v>
      </c>
      <c r="I159" s="117">
        <v>156.34044000000003</v>
      </c>
      <c r="J159" s="117">
        <v>0</v>
      </c>
      <c r="K159" s="117">
        <v>122412.73886536666</v>
      </c>
      <c r="L159" s="117">
        <v>140421.51250000001</v>
      </c>
      <c r="M159" s="117">
        <f t="shared" si="4"/>
        <v>262834.25136536668</v>
      </c>
      <c r="N159" s="131">
        <v>26806.584634499999</v>
      </c>
      <c r="O159" s="117">
        <v>27824.963016666661</v>
      </c>
      <c r="P159" s="117">
        <v>17456.639999999996</v>
      </c>
      <c r="Q159" s="117">
        <v>38276.133333333339</v>
      </c>
      <c r="R159" s="117">
        <v>9176.9208333333336</v>
      </c>
      <c r="S159" s="117">
        <v>0.58083333333333331</v>
      </c>
      <c r="T159" s="117">
        <v>153.91340460000001</v>
      </c>
      <c r="U159" s="117">
        <v>156.34044000000003</v>
      </c>
      <c r="V159" s="117">
        <v>0</v>
      </c>
      <c r="W159" s="117">
        <v>119852.07649576665</v>
      </c>
      <c r="X159" s="117">
        <v>140421.51250000001</v>
      </c>
      <c r="Y159" s="132">
        <f t="shared" si="5"/>
        <v>260273.58899576665</v>
      </c>
    </row>
    <row r="160" spans="1:25" s="114" customFormat="1" ht="13" x14ac:dyDescent="0.3">
      <c r="A160" s="114">
        <v>155</v>
      </c>
      <c r="B160" s="114" t="s">
        <v>192</v>
      </c>
      <c r="C160" s="131">
        <v>3.1493529904436617</v>
      </c>
      <c r="D160" s="117">
        <v>43952.215303255311</v>
      </c>
      <c r="E160" s="117">
        <v>16389.807150000004</v>
      </c>
      <c r="F160" s="117">
        <v>12.527500000000002</v>
      </c>
      <c r="G160" s="117">
        <v>0</v>
      </c>
      <c r="H160" s="117">
        <v>0.1589225745</v>
      </c>
      <c r="I160" s="117">
        <v>57.681331033333329</v>
      </c>
      <c r="J160" s="117">
        <v>0</v>
      </c>
      <c r="K160" s="117">
        <v>60415.539559853576</v>
      </c>
      <c r="L160" s="117">
        <v>244.38499999999999</v>
      </c>
      <c r="M160" s="117">
        <f t="shared" si="4"/>
        <v>60659.924559853578</v>
      </c>
      <c r="N160" s="131">
        <v>27.67901505875</v>
      </c>
      <c r="O160" s="117">
        <v>0</v>
      </c>
      <c r="P160" s="117">
        <v>34282.238374999994</v>
      </c>
      <c r="Q160" s="117">
        <v>16389.807150000004</v>
      </c>
      <c r="R160" s="117">
        <v>12.527500000000002</v>
      </c>
      <c r="S160" s="117">
        <v>0</v>
      </c>
      <c r="T160" s="117">
        <v>0.1589225745</v>
      </c>
      <c r="U160" s="117">
        <v>57.681331033333329</v>
      </c>
      <c r="V160" s="117">
        <v>0</v>
      </c>
      <c r="W160" s="117">
        <v>50770.092293666567</v>
      </c>
      <c r="X160" s="117">
        <v>244.38499999999999</v>
      </c>
      <c r="Y160" s="132">
        <f t="shared" si="5"/>
        <v>51014.477293666569</v>
      </c>
    </row>
    <row r="161" spans="1:25" s="114" customFormat="1" ht="13" x14ac:dyDescent="0.3">
      <c r="A161" s="114">
        <v>156</v>
      </c>
      <c r="B161" s="114" t="s">
        <v>192</v>
      </c>
      <c r="C161" s="131">
        <v>0</v>
      </c>
      <c r="D161" s="117">
        <v>391204.5</v>
      </c>
      <c r="E161" s="117">
        <v>162968.93232833335</v>
      </c>
      <c r="F161" s="117">
        <v>0</v>
      </c>
      <c r="G161" s="117">
        <v>0</v>
      </c>
      <c r="H161" s="117">
        <v>0</v>
      </c>
      <c r="I161" s="117">
        <v>0</v>
      </c>
      <c r="J161" s="117">
        <v>-157091.57368138331</v>
      </c>
      <c r="K161" s="117">
        <v>397081.8586469501</v>
      </c>
      <c r="L161" s="117">
        <v>0</v>
      </c>
      <c r="M161" s="117">
        <f t="shared" si="4"/>
        <v>397081.8586469501</v>
      </c>
      <c r="N161" s="131">
        <v>0</v>
      </c>
      <c r="O161" s="117">
        <v>0</v>
      </c>
      <c r="P161" s="117">
        <v>305150.25</v>
      </c>
      <c r="Q161" s="117">
        <v>162968.93232833335</v>
      </c>
      <c r="R161" s="117">
        <v>0</v>
      </c>
      <c r="S161" s="117">
        <v>0</v>
      </c>
      <c r="T161" s="117">
        <v>0</v>
      </c>
      <c r="U161" s="117">
        <v>0</v>
      </c>
      <c r="V161" s="117">
        <v>-157091.57368138331</v>
      </c>
      <c r="W161" s="117">
        <v>311027.6086469501</v>
      </c>
      <c r="X161" s="117">
        <v>0</v>
      </c>
      <c r="Y161" s="132">
        <f t="shared" si="5"/>
        <v>311027.6086469501</v>
      </c>
    </row>
    <row r="162" spans="1:25" s="114" customFormat="1" ht="13" x14ac:dyDescent="0.3">
      <c r="A162" s="114">
        <v>157</v>
      </c>
      <c r="B162" s="114" t="s">
        <v>192</v>
      </c>
      <c r="C162" s="131">
        <v>463778.31379203423</v>
      </c>
      <c r="D162" s="117">
        <v>158363.57853551573</v>
      </c>
      <c r="E162" s="117">
        <v>118992.140982</v>
      </c>
      <c r="F162" s="117">
        <v>96816.390833333324</v>
      </c>
      <c r="G162" s="117">
        <v>119.66416666666667</v>
      </c>
      <c r="H162" s="117">
        <v>1767.5117972999999</v>
      </c>
      <c r="I162" s="117">
        <v>1418.9280096666664</v>
      </c>
      <c r="J162" s="117">
        <v>0</v>
      </c>
      <c r="K162" s="117">
        <v>841256.52811651665</v>
      </c>
      <c r="L162" s="117">
        <v>1620139.5266666666</v>
      </c>
      <c r="M162" s="117">
        <f t="shared" si="4"/>
        <v>2461396.0547831831</v>
      </c>
      <c r="N162" s="131">
        <v>307841.63802974997</v>
      </c>
      <c r="O162" s="117">
        <v>253219.74611666668</v>
      </c>
      <c r="P162" s="117">
        <v>104662.94516766666</v>
      </c>
      <c r="Q162" s="117">
        <v>118992.140982</v>
      </c>
      <c r="R162" s="117">
        <v>96816.390833333324</v>
      </c>
      <c r="S162" s="117">
        <v>119.66416666666667</v>
      </c>
      <c r="T162" s="117">
        <v>1767.5117972999999</v>
      </c>
      <c r="U162" s="117">
        <v>1418.9280096666664</v>
      </c>
      <c r="V162" s="117">
        <v>0</v>
      </c>
      <c r="W162" s="117">
        <v>884838.96510305</v>
      </c>
      <c r="X162" s="117">
        <v>1620139.5266666666</v>
      </c>
      <c r="Y162" s="132">
        <f t="shared" si="5"/>
        <v>2504978.4917697166</v>
      </c>
    </row>
    <row r="163" spans="1:25" s="114" customFormat="1" ht="13" x14ac:dyDescent="0.3">
      <c r="A163" s="114">
        <v>158</v>
      </c>
      <c r="B163" s="114" t="s">
        <v>192</v>
      </c>
      <c r="C163" s="131">
        <v>60050.242749404693</v>
      </c>
      <c r="D163" s="117">
        <v>26605.485685795302</v>
      </c>
      <c r="E163" s="117">
        <v>48138.992913333343</v>
      </c>
      <c r="F163" s="117">
        <v>12299.994999999997</v>
      </c>
      <c r="G163" s="117">
        <v>16.087500000000002</v>
      </c>
      <c r="H163" s="117">
        <v>225.86629919999999</v>
      </c>
      <c r="I163" s="117">
        <v>215.12913966666667</v>
      </c>
      <c r="J163" s="117">
        <v>-38029.804401533351</v>
      </c>
      <c r="K163" s="117">
        <v>109521.99488586665</v>
      </c>
      <c r="L163" s="117">
        <v>206354.47749999995</v>
      </c>
      <c r="M163" s="117">
        <f t="shared" si="4"/>
        <v>315876.47238586657</v>
      </c>
      <c r="N163" s="131">
        <v>39338.380443999995</v>
      </c>
      <c r="O163" s="117">
        <v>32822.034216666674</v>
      </c>
      <c r="P163" s="117">
        <v>18342.294750666664</v>
      </c>
      <c r="Q163" s="117">
        <v>48138.992913333343</v>
      </c>
      <c r="R163" s="117">
        <v>12299.994999999997</v>
      </c>
      <c r="S163" s="117">
        <v>16.087500000000002</v>
      </c>
      <c r="T163" s="117">
        <v>225.86629919999999</v>
      </c>
      <c r="U163" s="117">
        <v>215.12913966666667</v>
      </c>
      <c r="V163" s="117">
        <v>-38029.804401533351</v>
      </c>
      <c r="W163" s="117">
        <v>113368.97586199996</v>
      </c>
      <c r="X163" s="117">
        <v>206354.47749999995</v>
      </c>
      <c r="Y163" s="132">
        <f t="shared" si="5"/>
        <v>319723.45336199994</v>
      </c>
    </row>
    <row r="164" spans="1:25" s="114" customFormat="1" ht="13" x14ac:dyDescent="0.3">
      <c r="A164" s="114">
        <v>159</v>
      </c>
      <c r="B164" s="114" t="s">
        <v>192</v>
      </c>
      <c r="C164" s="131">
        <v>0</v>
      </c>
      <c r="D164" s="117">
        <v>15735.600000000004</v>
      </c>
      <c r="E164" s="117">
        <v>6187.2544800000023</v>
      </c>
      <c r="F164" s="117">
        <v>0</v>
      </c>
      <c r="G164" s="117">
        <v>0</v>
      </c>
      <c r="H164" s="117">
        <v>0</v>
      </c>
      <c r="I164" s="117">
        <v>0</v>
      </c>
      <c r="J164" s="117">
        <v>0</v>
      </c>
      <c r="K164" s="117">
        <v>21922.854480000005</v>
      </c>
      <c r="L164" s="117">
        <v>0</v>
      </c>
      <c r="M164" s="117">
        <f t="shared" si="4"/>
        <v>21922.854480000005</v>
      </c>
      <c r="N164" s="131">
        <v>0</v>
      </c>
      <c r="O164" s="117">
        <v>0</v>
      </c>
      <c r="P164" s="117">
        <v>12274.199999999999</v>
      </c>
      <c r="Q164" s="117">
        <v>6187.2544800000023</v>
      </c>
      <c r="R164" s="117">
        <v>0</v>
      </c>
      <c r="S164" s="117">
        <v>0</v>
      </c>
      <c r="T164" s="117">
        <v>0</v>
      </c>
      <c r="U164" s="117">
        <v>0</v>
      </c>
      <c r="V164" s="117">
        <v>0</v>
      </c>
      <c r="W164" s="117">
        <v>18461.45448</v>
      </c>
      <c r="X164" s="117">
        <v>0</v>
      </c>
      <c r="Y164" s="132">
        <f t="shared" si="5"/>
        <v>18461.45448</v>
      </c>
    </row>
    <row r="165" spans="1:25" s="114" customFormat="1" ht="13" x14ac:dyDescent="0.3">
      <c r="A165" s="114">
        <v>160</v>
      </c>
      <c r="B165" s="114" t="s">
        <v>192</v>
      </c>
      <c r="C165" s="131">
        <v>14494.03380211385</v>
      </c>
      <c r="D165" s="117">
        <v>20386.345155427818</v>
      </c>
      <c r="E165" s="117">
        <v>43489.25</v>
      </c>
      <c r="F165" s="117">
        <v>2871.4708333333333</v>
      </c>
      <c r="G165" s="117">
        <v>2.68</v>
      </c>
      <c r="H165" s="117">
        <v>52.389095249999997</v>
      </c>
      <c r="I165" s="117">
        <v>54.284100000000002</v>
      </c>
      <c r="J165" s="117">
        <v>0</v>
      </c>
      <c r="K165" s="117">
        <v>81350.45298612499</v>
      </c>
      <c r="L165" s="117">
        <v>47831.606666666659</v>
      </c>
      <c r="M165" s="117">
        <f t="shared" si="4"/>
        <v>129182.05965279165</v>
      </c>
      <c r="N165" s="131">
        <v>9124.4340893749995</v>
      </c>
      <c r="O165" s="117">
        <v>7946.9898666666659</v>
      </c>
      <c r="P165" s="117">
        <v>15342.75</v>
      </c>
      <c r="Q165" s="117">
        <v>43489.25</v>
      </c>
      <c r="R165" s="117">
        <v>2871.4708333333333</v>
      </c>
      <c r="S165" s="117">
        <v>2.68</v>
      </c>
      <c r="T165" s="117">
        <v>52.389095249999997</v>
      </c>
      <c r="U165" s="117">
        <v>54.284100000000002</v>
      </c>
      <c r="V165" s="117">
        <v>0</v>
      </c>
      <c r="W165" s="117">
        <v>78884.247984624992</v>
      </c>
      <c r="X165" s="117">
        <v>47831.606666666659</v>
      </c>
      <c r="Y165" s="132">
        <f t="shared" si="5"/>
        <v>126715.85465129165</v>
      </c>
    </row>
    <row r="166" spans="1:25" s="114" customFormat="1" ht="13" x14ac:dyDescent="0.3">
      <c r="A166" s="114">
        <v>161</v>
      </c>
      <c r="B166" s="114" t="s">
        <v>192</v>
      </c>
      <c r="C166" s="131">
        <v>3818.8955571314559</v>
      </c>
      <c r="D166" s="117">
        <v>2927.7201577018782</v>
      </c>
      <c r="E166" s="117">
        <v>1697.0614400000002</v>
      </c>
      <c r="F166" s="117">
        <v>642.42666666666673</v>
      </c>
      <c r="G166" s="117">
        <v>1.0141666666666667</v>
      </c>
      <c r="H166" s="117">
        <v>7.5264890000000007</v>
      </c>
      <c r="I166" s="117">
        <v>688.11363333333338</v>
      </c>
      <c r="J166" s="117">
        <v>0</v>
      </c>
      <c r="K166" s="117">
        <v>9782.758110499999</v>
      </c>
      <c r="L166" s="117">
        <v>9910.251666666667</v>
      </c>
      <c r="M166" s="117">
        <f t="shared" si="4"/>
        <v>19693.009777166666</v>
      </c>
      <c r="N166" s="131">
        <v>1310.8635008333333</v>
      </c>
      <c r="O166" s="117">
        <v>2167.3420666666666</v>
      </c>
      <c r="P166" s="117">
        <v>2203.3704333333326</v>
      </c>
      <c r="Q166" s="117">
        <v>1697.0614400000002</v>
      </c>
      <c r="R166" s="117">
        <v>642.42666666666673</v>
      </c>
      <c r="S166" s="117">
        <v>1.0141666666666667</v>
      </c>
      <c r="T166" s="117">
        <v>7.5264890000000007</v>
      </c>
      <c r="U166" s="117">
        <v>688.11363333333338</v>
      </c>
      <c r="V166" s="117">
        <v>0</v>
      </c>
      <c r="W166" s="117">
        <v>8717.7183965000004</v>
      </c>
      <c r="X166" s="117">
        <v>9910.251666666667</v>
      </c>
      <c r="Y166" s="132">
        <f t="shared" si="5"/>
        <v>18627.970063166667</v>
      </c>
    </row>
    <row r="167" spans="1:25" s="114" customFormat="1" ht="13" x14ac:dyDescent="0.3">
      <c r="A167" s="114">
        <v>162</v>
      </c>
      <c r="B167" s="114" t="s">
        <v>192</v>
      </c>
      <c r="C167" s="131">
        <v>4018.1149220234743</v>
      </c>
      <c r="D167" s="117">
        <v>4852.0280398098594</v>
      </c>
      <c r="E167" s="117">
        <v>2551.5988999999995</v>
      </c>
      <c r="F167" s="117">
        <v>974.15000000000009</v>
      </c>
      <c r="G167" s="117">
        <v>1.8641666666666667</v>
      </c>
      <c r="H167" s="117">
        <v>9.1307710000000011</v>
      </c>
      <c r="I167" s="117">
        <v>54.656500000000001</v>
      </c>
      <c r="J167" s="117">
        <v>0</v>
      </c>
      <c r="K167" s="117">
        <v>12461.543299499997</v>
      </c>
      <c r="L167" s="117">
        <v>14575.359999999995</v>
      </c>
      <c r="M167" s="117">
        <f t="shared" si="4"/>
        <v>27036.903299499994</v>
      </c>
      <c r="N167" s="131">
        <v>1590.2759491666664</v>
      </c>
      <c r="O167" s="117">
        <v>2266.2243333333331</v>
      </c>
      <c r="P167" s="117">
        <v>3687.2605999999996</v>
      </c>
      <c r="Q167" s="117">
        <v>2551.5988999999995</v>
      </c>
      <c r="R167" s="117">
        <v>974.15000000000009</v>
      </c>
      <c r="S167" s="117">
        <v>1.8641666666666667</v>
      </c>
      <c r="T167" s="117">
        <v>9.1307710000000011</v>
      </c>
      <c r="U167" s="117">
        <v>54.656500000000001</v>
      </c>
      <c r="V167" s="117">
        <v>0</v>
      </c>
      <c r="W167" s="117">
        <v>11135.161220166663</v>
      </c>
      <c r="X167" s="117">
        <v>14575.359999999995</v>
      </c>
      <c r="Y167" s="132">
        <f t="shared" si="5"/>
        <v>25710.521220166658</v>
      </c>
    </row>
    <row r="168" spans="1:25" s="114" customFormat="1" ht="13" x14ac:dyDescent="0.3">
      <c r="A168" s="114">
        <v>163</v>
      </c>
      <c r="B168" s="114" t="s">
        <v>192</v>
      </c>
      <c r="C168" s="131">
        <v>29863.412592352106</v>
      </c>
      <c r="D168" s="117">
        <v>15345.242082814555</v>
      </c>
      <c r="E168" s="117">
        <v>34354.182824999996</v>
      </c>
      <c r="F168" s="117">
        <v>6830.4199999999983</v>
      </c>
      <c r="G168" s="117">
        <v>8.6758333333333333</v>
      </c>
      <c r="H168" s="117">
        <v>121.83615099999999</v>
      </c>
      <c r="I168" s="117">
        <v>132.74406666666667</v>
      </c>
      <c r="J168" s="117">
        <v>0</v>
      </c>
      <c r="K168" s="117">
        <v>86656.513551166645</v>
      </c>
      <c r="L168" s="117">
        <v>113111.67833333333</v>
      </c>
      <c r="M168" s="117">
        <f t="shared" si="4"/>
        <v>199768.19188449997</v>
      </c>
      <c r="N168" s="131">
        <v>21219.796299166665</v>
      </c>
      <c r="O168" s="117">
        <v>16211.313200000002</v>
      </c>
      <c r="P168" s="117">
        <v>10669.329408333331</v>
      </c>
      <c r="Q168" s="117">
        <v>34354.182824999996</v>
      </c>
      <c r="R168" s="117">
        <v>6830.4199999999983</v>
      </c>
      <c r="S168" s="117">
        <v>8.6758333333333333</v>
      </c>
      <c r="T168" s="117">
        <v>121.83615099999999</v>
      </c>
      <c r="U168" s="117">
        <v>132.74406666666667</v>
      </c>
      <c r="V168" s="117">
        <v>0</v>
      </c>
      <c r="W168" s="117">
        <v>89548.297783499991</v>
      </c>
      <c r="X168" s="117">
        <v>113111.67833333333</v>
      </c>
      <c r="Y168" s="132">
        <f t="shared" si="5"/>
        <v>202659.97611683334</v>
      </c>
    </row>
    <row r="169" spans="1:25" s="114" customFormat="1" ht="13" x14ac:dyDescent="0.3">
      <c r="A169" s="114">
        <v>164</v>
      </c>
      <c r="B169" s="114" t="s">
        <v>192</v>
      </c>
      <c r="C169" s="131">
        <v>207790.74609641786</v>
      </c>
      <c r="D169" s="117">
        <v>441313.78113641549</v>
      </c>
      <c r="E169" s="117">
        <v>169898.61604000002</v>
      </c>
      <c r="F169" s="117">
        <v>40740.800000000003</v>
      </c>
      <c r="G169" s="117">
        <v>5.333333333333333</v>
      </c>
      <c r="H169" s="117">
        <v>409.28319699999997</v>
      </c>
      <c r="I169" s="117">
        <v>1382.3850666666667</v>
      </c>
      <c r="J169" s="117">
        <v>-167326.60146760006</v>
      </c>
      <c r="K169" s="117">
        <v>694214.34340223332</v>
      </c>
      <c r="L169" s="117">
        <v>459254.2674999999</v>
      </c>
      <c r="M169" s="117">
        <f t="shared" si="4"/>
        <v>1153468.6109022333</v>
      </c>
      <c r="N169" s="131">
        <v>71283.490144166659</v>
      </c>
      <c r="O169" s="117">
        <v>117930.54933333334</v>
      </c>
      <c r="P169" s="117">
        <v>339868.50660000002</v>
      </c>
      <c r="Q169" s="117">
        <v>169898.61604000002</v>
      </c>
      <c r="R169" s="117">
        <v>40740.800000000003</v>
      </c>
      <c r="S169" s="117">
        <v>5.333333333333333</v>
      </c>
      <c r="T169" s="117">
        <v>409.28319699999997</v>
      </c>
      <c r="U169" s="117">
        <v>1382.3850666666667</v>
      </c>
      <c r="V169" s="117">
        <v>-167326.60146760006</v>
      </c>
      <c r="W169" s="117">
        <v>574192.3622469001</v>
      </c>
      <c r="X169" s="117">
        <v>459254.2674999999</v>
      </c>
      <c r="Y169" s="132">
        <f t="shared" si="5"/>
        <v>1033446.6297468999</v>
      </c>
    </row>
    <row r="170" spans="1:25" s="114" customFormat="1" ht="13" x14ac:dyDescent="0.3">
      <c r="A170" s="114">
        <v>165</v>
      </c>
      <c r="B170" s="114" t="s">
        <v>192</v>
      </c>
      <c r="C170" s="131">
        <v>60490.423253579815</v>
      </c>
      <c r="D170" s="117">
        <v>54027.789973503524</v>
      </c>
      <c r="E170" s="117">
        <v>31291.445420000004</v>
      </c>
      <c r="F170" s="117">
        <v>12529.5375</v>
      </c>
      <c r="G170" s="117">
        <v>18.853333333333335</v>
      </c>
      <c r="H170" s="117">
        <v>245.58206249999998</v>
      </c>
      <c r="I170" s="117">
        <v>769.83063333333337</v>
      </c>
      <c r="J170" s="117">
        <v>0</v>
      </c>
      <c r="K170" s="117">
        <v>159373.46217625</v>
      </c>
      <c r="L170" s="117">
        <v>220422.41250000001</v>
      </c>
      <c r="M170" s="117">
        <f t="shared" si="4"/>
        <v>379795.87467625004</v>
      </c>
      <c r="N170" s="131">
        <v>42772.209218750002</v>
      </c>
      <c r="O170" s="117">
        <v>32851.254133333328</v>
      </c>
      <c r="P170" s="117">
        <v>39522.014800000004</v>
      </c>
      <c r="Q170" s="117">
        <v>31291.445420000004</v>
      </c>
      <c r="R170" s="117">
        <v>12529.5375</v>
      </c>
      <c r="S170" s="117">
        <v>18.853333333333335</v>
      </c>
      <c r="T170" s="117">
        <v>245.58206249999998</v>
      </c>
      <c r="U170" s="117">
        <v>769.83063333333337</v>
      </c>
      <c r="V170" s="117">
        <v>0</v>
      </c>
      <c r="W170" s="117">
        <v>160000.72710125003</v>
      </c>
      <c r="X170" s="117">
        <v>220422.41250000001</v>
      </c>
      <c r="Y170" s="132">
        <f t="shared" si="5"/>
        <v>380423.13960125006</v>
      </c>
    </row>
    <row r="171" spans="1:25" s="114" customFormat="1" ht="13" x14ac:dyDescent="0.3">
      <c r="A171" s="114">
        <v>166</v>
      </c>
      <c r="B171" s="114" t="s">
        <v>192</v>
      </c>
      <c r="C171" s="131">
        <v>15126.761627082158</v>
      </c>
      <c r="D171" s="117">
        <v>234454.11913933454</v>
      </c>
      <c r="E171" s="117">
        <v>155974.6</v>
      </c>
      <c r="F171" s="117">
        <v>8471.0533333333333</v>
      </c>
      <c r="G171" s="117">
        <v>2.0033333333333334</v>
      </c>
      <c r="H171" s="117">
        <v>76.204898499999999</v>
      </c>
      <c r="I171" s="117">
        <v>1199.0451</v>
      </c>
      <c r="J171" s="117">
        <v>-132365.13999999996</v>
      </c>
      <c r="K171" s="117">
        <v>282938.64743158343</v>
      </c>
      <c r="L171" s="117">
        <v>83570.589166666672</v>
      </c>
      <c r="M171" s="117">
        <f t="shared" si="4"/>
        <v>366509.23659825011</v>
      </c>
      <c r="N171" s="131">
        <v>13272.353155416669</v>
      </c>
      <c r="O171" s="117">
        <v>8041.9416666666657</v>
      </c>
      <c r="P171" s="117">
        <v>182067.30000000002</v>
      </c>
      <c r="Q171" s="117">
        <v>155974.6</v>
      </c>
      <c r="R171" s="117">
        <v>8471.0533333333333</v>
      </c>
      <c r="S171" s="117">
        <v>2.0033333333333334</v>
      </c>
      <c r="T171" s="117">
        <v>76.204898499999999</v>
      </c>
      <c r="U171" s="117">
        <v>1199.0451</v>
      </c>
      <c r="V171" s="117">
        <v>-132365.13999999996</v>
      </c>
      <c r="W171" s="117">
        <v>236739.36148725008</v>
      </c>
      <c r="X171" s="117">
        <v>83570.589166666672</v>
      </c>
      <c r="Y171" s="132">
        <f t="shared" si="5"/>
        <v>320309.95065391675</v>
      </c>
    </row>
    <row r="172" spans="1:25" s="114" customFormat="1" ht="13" x14ac:dyDescent="0.3">
      <c r="A172" s="114">
        <v>167</v>
      </c>
      <c r="B172" s="114" t="s">
        <v>192</v>
      </c>
      <c r="C172" s="131">
        <v>260.69806595774645</v>
      </c>
      <c r="D172" s="117">
        <v>815.94011220892025</v>
      </c>
      <c r="E172" s="117">
        <v>1098.17588</v>
      </c>
      <c r="F172" s="117">
        <v>139.90083333333334</v>
      </c>
      <c r="G172" s="117">
        <v>0.2525</v>
      </c>
      <c r="H172" s="117">
        <v>1.7548690000000002</v>
      </c>
      <c r="I172" s="117">
        <v>8.2426666666666666</v>
      </c>
      <c r="J172" s="117">
        <v>0</v>
      </c>
      <c r="K172" s="117">
        <v>2324.9649271666663</v>
      </c>
      <c r="L172" s="117">
        <v>2193.0750000000003</v>
      </c>
      <c r="M172" s="117">
        <f t="shared" si="4"/>
        <v>4518.0399271666665</v>
      </c>
      <c r="N172" s="131">
        <v>305.63968416666665</v>
      </c>
      <c r="O172" s="117">
        <v>133.429</v>
      </c>
      <c r="P172" s="117">
        <v>617.72563333333335</v>
      </c>
      <c r="Q172" s="117">
        <v>1098.17588</v>
      </c>
      <c r="R172" s="117">
        <v>139.90083333333334</v>
      </c>
      <c r="S172" s="117">
        <v>0.2525</v>
      </c>
      <c r="T172" s="117">
        <v>1.7548690000000002</v>
      </c>
      <c r="U172" s="117">
        <v>8.2426666666666666</v>
      </c>
      <c r="V172" s="117">
        <v>0</v>
      </c>
      <c r="W172" s="117">
        <v>2305.1210664999994</v>
      </c>
      <c r="X172" s="117">
        <v>2193.0750000000003</v>
      </c>
      <c r="Y172" s="132">
        <f t="shared" si="5"/>
        <v>4498.1960664999997</v>
      </c>
    </row>
    <row r="173" spans="1:25" s="114" customFormat="1" ht="13" x14ac:dyDescent="0.3">
      <c r="A173" s="114">
        <v>168</v>
      </c>
      <c r="B173" s="114" t="s">
        <v>192</v>
      </c>
      <c r="C173" s="131">
        <v>9.760606711267604</v>
      </c>
      <c r="D173" s="117">
        <v>5327.4120665387309</v>
      </c>
      <c r="E173" s="117">
        <v>2931.4848999999999</v>
      </c>
      <c r="F173" s="117">
        <v>9.3958333333333339</v>
      </c>
      <c r="G173" s="117">
        <v>1.6666666666666668E-3</v>
      </c>
      <c r="H173" s="117">
        <v>0.49253949999999996</v>
      </c>
      <c r="I173" s="117">
        <v>21.368099999999998</v>
      </c>
      <c r="J173" s="117">
        <v>-2606.8548250000003</v>
      </c>
      <c r="K173" s="117">
        <v>5693.0608877499981</v>
      </c>
      <c r="L173" s="117">
        <v>287.14416666666671</v>
      </c>
      <c r="M173" s="117">
        <f t="shared" si="4"/>
        <v>5980.205054416665</v>
      </c>
      <c r="N173" s="131">
        <v>85.783962916666653</v>
      </c>
      <c r="O173" s="117">
        <v>0</v>
      </c>
      <c r="P173" s="117">
        <v>4150.2707000000009</v>
      </c>
      <c r="Q173" s="117">
        <v>2931.4848999999999</v>
      </c>
      <c r="R173" s="117">
        <v>9.3958333333333339</v>
      </c>
      <c r="S173" s="117">
        <v>1.6666666666666668E-3</v>
      </c>
      <c r="T173" s="117">
        <v>0.49253949999999996</v>
      </c>
      <c r="U173" s="117">
        <v>21.368099999999998</v>
      </c>
      <c r="V173" s="117">
        <v>-2606.8548250000003</v>
      </c>
      <c r="W173" s="117">
        <v>4591.9428774166663</v>
      </c>
      <c r="X173" s="117">
        <v>287.14416666666671</v>
      </c>
      <c r="Y173" s="132">
        <f t="shared" si="5"/>
        <v>4879.0870440833332</v>
      </c>
    </row>
    <row r="174" spans="1:25" s="114" customFormat="1" ht="13" x14ac:dyDescent="0.3">
      <c r="A174" s="114">
        <v>169</v>
      </c>
      <c r="B174" s="114" t="s">
        <v>192</v>
      </c>
      <c r="C174" s="131">
        <v>15.226861161971827</v>
      </c>
      <c r="D174" s="117">
        <v>5262.5131184213606</v>
      </c>
      <c r="E174" s="117">
        <v>3157.0005400000005</v>
      </c>
      <c r="F174" s="117">
        <v>40.005833333333335</v>
      </c>
      <c r="G174" s="117">
        <v>0</v>
      </c>
      <c r="H174" s="117">
        <v>0.76837750000000016</v>
      </c>
      <c r="I174" s="117">
        <v>67.640333333333331</v>
      </c>
      <c r="J174" s="117">
        <v>-2746.4320306000009</v>
      </c>
      <c r="K174" s="117">
        <v>5796.7230331499977</v>
      </c>
      <c r="L174" s="117">
        <v>595.56333333333339</v>
      </c>
      <c r="M174" s="117">
        <f t="shared" si="4"/>
        <v>6392.2863664833312</v>
      </c>
      <c r="N174" s="131">
        <v>133.82574791666664</v>
      </c>
      <c r="O174" s="117">
        <v>0</v>
      </c>
      <c r="P174" s="117">
        <v>4096.7036666666672</v>
      </c>
      <c r="Q174" s="117">
        <v>3157.0005400000005</v>
      </c>
      <c r="R174" s="117">
        <v>40.005833333333335</v>
      </c>
      <c r="S174" s="117">
        <v>0</v>
      </c>
      <c r="T174" s="117">
        <v>0.76837750000000016</v>
      </c>
      <c r="U174" s="117">
        <v>67.640333333333331</v>
      </c>
      <c r="V174" s="117">
        <v>-2746.4320306000009</v>
      </c>
      <c r="W174" s="117">
        <v>4749.512468150001</v>
      </c>
      <c r="X174" s="117">
        <v>595.56333333333339</v>
      </c>
      <c r="Y174" s="132">
        <f t="shared" si="5"/>
        <v>5345.0758014833345</v>
      </c>
    </row>
    <row r="175" spans="1:25" s="114" customFormat="1" ht="13" x14ac:dyDescent="0.3">
      <c r="A175" s="114">
        <v>170</v>
      </c>
      <c r="B175" s="114" t="s">
        <v>192</v>
      </c>
      <c r="C175" s="131">
        <v>4.5297572323943651</v>
      </c>
      <c r="D175" s="117">
        <v>2252.1528895176057</v>
      </c>
      <c r="E175" s="117">
        <v>898.19261999999992</v>
      </c>
      <c r="F175" s="117">
        <v>6.939166666666666</v>
      </c>
      <c r="G175" s="117">
        <v>0</v>
      </c>
      <c r="H175" s="117">
        <v>0.22858049999999996</v>
      </c>
      <c r="I175" s="117">
        <v>1.9457666666666666</v>
      </c>
      <c r="J175" s="117">
        <v>0</v>
      </c>
      <c r="K175" s="117">
        <v>3163.9887805833332</v>
      </c>
      <c r="L175" s="117">
        <v>142.2475</v>
      </c>
      <c r="M175" s="117">
        <f t="shared" si="4"/>
        <v>3306.2362805833332</v>
      </c>
      <c r="N175" s="131">
        <v>39.811103749999994</v>
      </c>
      <c r="O175" s="117">
        <v>0</v>
      </c>
      <c r="P175" s="117">
        <v>1754.3014000000001</v>
      </c>
      <c r="Q175" s="117">
        <v>898.19261999999992</v>
      </c>
      <c r="R175" s="117">
        <v>6.939166666666666</v>
      </c>
      <c r="S175" s="117">
        <v>0</v>
      </c>
      <c r="T175" s="117">
        <v>0.22858049999999996</v>
      </c>
      <c r="U175" s="117">
        <v>1.9457666666666666</v>
      </c>
      <c r="V175" s="117">
        <v>0</v>
      </c>
      <c r="W175" s="117">
        <v>2701.4186375833333</v>
      </c>
      <c r="X175" s="117">
        <v>142.2475</v>
      </c>
      <c r="Y175" s="132">
        <f t="shared" si="5"/>
        <v>2843.6661375833332</v>
      </c>
    </row>
    <row r="176" spans="1:25" s="114" customFormat="1" ht="13" x14ac:dyDescent="0.3">
      <c r="A176" s="114">
        <v>171</v>
      </c>
      <c r="B176" s="114" t="s">
        <v>192</v>
      </c>
      <c r="C176" s="131">
        <v>52049.081674345078</v>
      </c>
      <c r="D176" s="117">
        <v>151213.77494657162</v>
      </c>
      <c r="E176" s="117">
        <v>94798.295519999985</v>
      </c>
      <c r="F176" s="117">
        <v>6162.9458333333341</v>
      </c>
      <c r="G176" s="117">
        <v>14.959999999999999</v>
      </c>
      <c r="H176" s="117">
        <v>107.63182549999998</v>
      </c>
      <c r="I176" s="117">
        <v>3892.6559000000002</v>
      </c>
      <c r="J176" s="117">
        <v>-81453.756538800008</v>
      </c>
      <c r="K176" s="117">
        <v>226785.58916095004</v>
      </c>
      <c r="L176" s="117">
        <v>117589.94</v>
      </c>
      <c r="M176" s="117">
        <f t="shared" si="4"/>
        <v>344375.52916095004</v>
      </c>
      <c r="N176" s="131">
        <v>18745.87627458333</v>
      </c>
      <c r="O176" s="117">
        <v>29480.361799999999</v>
      </c>
      <c r="P176" s="117">
        <v>116802.1206333333</v>
      </c>
      <c r="Q176" s="117">
        <v>94798.295519999985</v>
      </c>
      <c r="R176" s="117">
        <v>6162.9458333333341</v>
      </c>
      <c r="S176" s="117">
        <v>14.959999999999999</v>
      </c>
      <c r="T176" s="117">
        <v>107.63182549999998</v>
      </c>
      <c r="U176" s="117">
        <v>3892.6559000000002</v>
      </c>
      <c r="V176" s="117">
        <v>-81453.756538800008</v>
      </c>
      <c r="W176" s="117">
        <v>188551.09124794998</v>
      </c>
      <c r="X176" s="117">
        <v>117589.94</v>
      </c>
      <c r="Y176" s="132">
        <f t="shared" si="5"/>
        <v>306141.03124794998</v>
      </c>
    </row>
    <row r="177" spans="1:25" s="114" customFormat="1" ht="13" x14ac:dyDescent="0.3">
      <c r="A177" s="114">
        <v>172</v>
      </c>
      <c r="B177" s="114" t="s">
        <v>192</v>
      </c>
      <c r="C177" s="131">
        <v>12678.877670934271</v>
      </c>
      <c r="D177" s="117">
        <v>17609.183717232398</v>
      </c>
      <c r="E177" s="117">
        <v>39457.227500000008</v>
      </c>
      <c r="F177" s="117">
        <v>1967.7283333333332</v>
      </c>
      <c r="G177" s="117">
        <v>4.2</v>
      </c>
      <c r="H177" s="117">
        <v>42.690528999999998</v>
      </c>
      <c r="I177" s="117">
        <v>84.504450000000006</v>
      </c>
      <c r="J177" s="117">
        <v>0</v>
      </c>
      <c r="K177" s="117">
        <v>71844.412200499995</v>
      </c>
      <c r="L177" s="117">
        <v>35958.957499999997</v>
      </c>
      <c r="M177" s="117">
        <f t="shared" si="4"/>
        <v>107803.36970049998</v>
      </c>
      <c r="N177" s="131">
        <v>7435.2671341666673</v>
      </c>
      <c r="O177" s="117">
        <v>6988.4731666666657</v>
      </c>
      <c r="P177" s="117">
        <v>13280.002500000004</v>
      </c>
      <c r="Q177" s="117">
        <v>39457.227500000008</v>
      </c>
      <c r="R177" s="117">
        <v>1967.7283333333332</v>
      </c>
      <c r="S177" s="117">
        <v>4.2</v>
      </c>
      <c r="T177" s="117">
        <v>42.690528999999998</v>
      </c>
      <c r="U177" s="117">
        <v>84.504450000000006</v>
      </c>
      <c r="V177" s="117">
        <v>0</v>
      </c>
      <c r="W177" s="117">
        <v>69260.093613166668</v>
      </c>
      <c r="X177" s="117">
        <v>35958.957499999997</v>
      </c>
      <c r="Y177" s="132">
        <f t="shared" si="5"/>
        <v>105219.05111316667</v>
      </c>
    </row>
    <row r="178" spans="1:25" s="114" customFormat="1" ht="13" x14ac:dyDescent="0.3">
      <c r="A178" s="114">
        <v>173</v>
      </c>
      <c r="B178" s="114" t="s">
        <v>192</v>
      </c>
      <c r="C178" s="131">
        <v>294434.55563455919</v>
      </c>
      <c r="D178" s="117">
        <v>143507.24424529084</v>
      </c>
      <c r="E178" s="117">
        <v>115709.99999999999</v>
      </c>
      <c r="F178" s="117">
        <v>60915.505833333336</v>
      </c>
      <c r="G178" s="117">
        <v>78.591666666666669</v>
      </c>
      <c r="H178" s="117">
        <v>1128.1760591</v>
      </c>
      <c r="I178" s="117">
        <v>958.20555666666678</v>
      </c>
      <c r="J178" s="117">
        <v>0</v>
      </c>
      <c r="K178" s="117">
        <v>616732.27899561671</v>
      </c>
      <c r="L178" s="117">
        <v>1032258.3991666668</v>
      </c>
      <c r="M178" s="117">
        <f t="shared" si="4"/>
        <v>1648990.6781622835</v>
      </c>
      <c r="N178" s="131">
        <v>196490.66362658332</v>
      </c>
      <c r="O178" s="117">
        <v>160688.38954999999</v>
      </c>
      <c r="P178" s="117">
        <v>99898.349999999977</v>
      </c>
      <c r="Q178" s="117">
        <v>115709.99999999999</v>
      </c>
      <c r="R178" s="117">
        <v>60915.505833333336</v>
      </c>
      <c r="S178" s="117">
        <v>78.591666666666669</v>
      </c>
      <c r="T178" s="117">
        <v>1128.1760591</v>
      </c>
      <c r="U178" s="117">
        <v>958.20555666666678</v>
      </c>
      <c r="V178" s="117">
        <v>0</v>
      </c>
      <c r="W178" s="117">
        <v>635867.88229234994</v>
      </c>
      <c r="X178" s="117">
        <v>1032258.3991666668</v>
      </c>
      <c r="Y178" s="132">
        <f t="shared" si="5"/>
        <v>1668126.2814590167</v>
      </c>
    </row>
    <row r="179" spans="1:25" s="114" customFormat="1" ht="13" x14ac:dyDescent="0.3">
      <c r="A179" s="114">
        <v>174</v>
      </c>
      <c r="B179" s="114" t="s">
        <v>192</v>
      </c>
      <c r="C179" s="131">
        <v>174791.78066640071</v>
      </c>
      <c r="D179" s="117">
        <v>104864.34790099096</v>
      </c>
      <c r="E179" s="117">
        <v>99321.329848000008</v>
      </c>
      <c r="F179" s="117">
        <v>36534.498333333337</v>
      </c>
      <c r="G179" s="117">
        <v>50.202499999999993</v>
      </c>
      <c r="H179" s="117">
        <v>727.34344634999991</v>
      </c>
      <c r="I179" s="117">
        <v>979.99414433333322</v>
      </c>
      <c r="J179" s="117">
        <v>0</v>
      </c>
      <c r="K179" s="117">
        <v>417269.49683940841</v>
      </c>
      <c r="L179" s="117">
        <v>638086.93083333329</v>
      </c>
      <c r="M179" s="117">
        <f t="shared" si="4"/>
        <v>1055356.4276727417</v>
      </c>
      <c r="N179" s="131">
        <v>126678.98357262499</v>
      </c>
      <c r="O179" s="117">
        <v>94718.919849999991</v>
      </c>
      <c r="P179" s="117">
        <v>74033.993619333327</v>
      </c>
      <c r="Q179" s="117">
        <v>99321.329848000008</v>
      </c>
      <c r="R179" s="117">
        <v>36534.498333333337</v>
      </c>
      <c r="S179" s="117">
        <v>50.202499999999993</v>
      </c>
      <c r="T179" s="117">
        <v>727.34344634999991</v>
      </c>
      <c r="U179" s="117">
        <v>979.99414433333322</v>
      </c>
      <c r="V179" s="117">
        <v>0</v>
      </c>
      <c r="W179" s="117">
        <v>433045.26531397505</v>
      </c>
      <c r="X179" s="117">
        <v>638086.93083333329</v>
      </c>
      <c r="Y179" s="132">
        <f t="shared" si="5"/>
        <v>1071132.1961473082</v>
      </c>
    </row>
    <row r="180" spans="1:25" s="114" customFormat="1" ht="13" x14ac:dyDescent="0.3">
      <c r="A180" s="114">
        <v>175</v>
      </c>
      <c r="B180" s="114" t="s">
        <v>192</v>
      </c>
      <c r="C180" s="131">
        <v>323197.74459229322</v>
      </c>
      <c r="D180" s="117">
        <v>174746.95030261515</v>
      </c>
      <c r="E180" s="117">
        <v>127923.21999999999</v>
      </c>
      <c r="F180" s="117">
        <v>65084.938333333332</v>
      </c>
      <c r="G180" s="117">
        <v>86.657500000000013</v>
      </c>
      <c r="H180" s="117">
        <v>1213.4802794500001</v>
      </c>
      <c r="I180" s="117">
        <v>1158.737744</v>
      </c>
      <c r="J180" s="117">
        <v>0</v>
      </c>
      <c r="K180" s="117">
        <v>693411.72875169164</v>
      </c>
      <c r="L180" s="117">
        <v>1106535.095</v>
      </c>
      <c r="M180" s="117">
        <f t="shared" si="4"/>
        <v>1799946.8237516917</v>
      </c>
      <c r="N180" s="131">
        <v>211347.81533754163</v>
      </c>
      <c r="O180" s="117">
        <v>176677.47623333332</v>
      </c>
      <c r="P180" s="117">
        <v>123355.70999999998</v>
      </c>
      <c r="Q180" s="117">
        <v>127923.21999999999</v>
      </c>
      <c r="R180" s="117">
        <v>65084.938333333332</v>
      </c>
      <c r="S180" s="117">
        <v>86.657500000000013</v>
      </c>
      <c r="T180" s="117">
        <v>1213.4802794500001</v>
      </c>
      <c r="U180" s="117">
        <v>1158.737744</v>
      </c>
      <c r="V180" s="117">
        <v>0</v>
      </c>
      <c r="W180" s="117">
        <v>706848.03542765824</v>
      </c>
      <c r="X180" s="117">
        <v>1106535.095</v>
      </c>
      <c r="Y180" s="132">
        <f t="shared" si="5"/>
        <v>1813383.1304276581</v>
      </c>
    </row>
    <row r="181" spans="1:25" s="114" customFormat="1" ht="13" x14ac:dyDescent="0.3">
      <c r="A181" s="114">
        <v>176</v>
      </c>
      <c r="B181" s="114" t="s">
        <v>192</v>
      </c>
      <c r="C181" s="131">
        <v>139628.58770605357</v>
      </c>
      <c r="D181" s="117">
        <v>98192.844708148114</v>
      </c>
      <c r="E181" s="117">
        <v>95844.400000000009</v>
      </c>
      <c r="F181" s="117">
        <v>32310.383333333331</v>
      </c>
      <c r="G181" s="117">
        <v>44.195833333333333</v>
      </c>
      <c r="H181" s="117">
        <v>659.53224321000005</v>
      </c>
      <c r="I181" s="117">
        <v>854.51966033333326</v>
      </c>
      <c r="J181" s="117">
        <v>0</v>
      </c>
      <c r="K181" s="117">
        <v>367534.46348441171</v>
      </c>
      <c r="L181" s="117">
        <v>575070.53500000003</v>
      </c>
      <c r="M181" s="117">
        <f t="shared" si="4"/>
        <v>942604.99848441174</v>
      </c>
      <c r="N181" s="131">
        <v>114868.53235907499</v>
      </c>
      <c r="O181" s="117">
        <v>74745.270866666659</v>
      </c>
      <c r="P181" s="117">
        <v>69553.800000000017</v>
      </c>
      <c r="Q181" s="117">
        <v>95844.400000000009</v>
      </c>
      <c r="R181" s="117">
        <v>32310.383333333331</v>
      </c>
      <c r="S181" s="117">
        <v>44.195833333333333</v>
      </c>
      <c r="T181" s="117">
        <v>659.53224321000005</v>
      </c>
      <c r="U181" s="117">
        <v>854.51966033333326</v>
      </c>
      <c r="V181" s="117">
        <v>0</v>
      </c>
      <c r="W181" s="117">
        <v>388880.63429595169</v>
      </c>
      <c r="X181" s="117">
        <v>575070.53500000003</v>
      </c>
      <c r="Y181" s="132">
        <f t="shared" si="5"/>
        <v>963951.16929595172</v>
      </c>
    </row>
    <row r="182" spans="1:25" s="114" customFormat="1" ht="13" x14ac:dyDescent="0.3">
      <c r="A182" s="114">
        <v>177</v>
      </c>
      <c r="B182" s="114" t="s">
        <v>192</v>
      </c>
      <c r="C182" s="131">
        <v>110788.83808620705</v>
      </c>
      <c r="D182" s="117">
        <v>528496.13183247624</v>
      </c>
      <c r="E182" s="117">
        <v>244409.57552800002</v>
      </c>
      <c r="F182" s="117">
        <v>18889.575000000001</v>
      </c>
      <c r="G182" s="117">
        <v>1.1383333333333334</v>
      </c>
      <c r="H182" s="117">
        <v>289.93514009999996</v>
      </c>
      <c r="I182" s="117">
        <v>2087.6411013333332</v>
      </c>
      <c r="J182" s="117">
        <v>-227665.27430680007</v>
      </c>
      <c r="K182" s="117">
        <v>677297.56071464974</v>
      </c>
      <c r="L182" s="117">
        <v>289106.58666666667</v>
      </c>
      <c r="M182" s="117">
        <f t="shared" si="4"/>
        <v>966404.1473813164</v>
      </c>
      <c r="N182" s="131">
        <v>50497.03690074999</v>
      </c>
      <c r="O182" s="117">
        <v>62038.279000000002</v>
      </c>
      <c r="P182" s="117">
        <v>409146.95841066662</v>
      </c>
      <c r="Q182" s="117">
        <v>244409.57552800002</v>
      </c>
      <c r="R182" s="117">
        <v>18889.575000000001</v>
      </c>
      <c r="S182" s="117">
        <v>1.1383333333333334</v>
      </c>
      <c r="T182" s="117">
        <v>289.93514009999996</v>
      </c>
      <c r="U182" s="117">
        <v>2087.6411013333332</v>
      </c>
      <c r="V182" s="117">
        <v>-227665.27430680007</v>
      </c>
      <c r="W182" s="117">
        <v>559694.865107383</v>
      </c>
      <c r="X182" s="117">
        <v>289106.58666666667</v>
      </c>
      <c r="Y182" s="132">
        <f t="shared" si="5"/>
        <v>848801.45177404967</v>
      </c>
    </row>
    <row r="183" spans="1:25" s="114" customFormat="1" ht="13" x14ac:dyDescent="0.3">
      <c r="A183" s="114">
        <v>178</v>
      </c>
      <c r="B183" s="114" t="s">
        <v>192</v>
      </c>
      <c r="C183" s="131">
        <v>27080.058377142723</v>
      </c>
      <c r="D183" s="117">
        <v>280393.53573342395</v>
      </c>
      <c r="E183" s="117">
        <v>120623.53442</v>
      </c>
      <c r="F183" s="117">
        <v>6013.6899999999987</v>
      </c>
      <c r="G183" s="117">
        <v>1.6666666666666668E-3</v>
      </c>
      <c r="H183" s="117">
        <v>99.028383399999996</v>
      </c>
      <c r="I183" s="117">
        <v>11100.804733333332</v>
      </c>
      <c r="J183" s="117">
        <v>-114932.0018978</v>
      </c>
      <c r="K183" s="117">
        <v>330378.65141616663</v>
      </c>
      <c r="L183" s="117">
        <v>85397.722500000003</v>
      </c>
      <c r="M183" s="117">
        <f t="shared" si="4"/>
        <v>415776.3739161666</v>
      </c>
      <c r="N183" s="131">
        <v>17247.443442166667</v>
      </c>
      <c r="O183" s="117">
        <v>14834.408666666668</v>
      </c>
      <c r="P183" s="117">
        <v>217657.70669999998</v>
      </c>
      <c r="Q183" s="117">
        <v>120623.53442</v>
      </c>
      <c r="R183" s="117">
        <v>6013.6899999999987</v>
      </c>
      <c r="S183" s="117">
        <v>1.6666666666666668E-3</v>
      </c>
      <c r="T183" s="117">
        <v>99.028383399999996</v>
      </c>
      <c r="U183" s="117">
        <v>11100.804733333332</v>
      </c>
      <c r="V183" s="117">
        <v>-114932.0018978</v>
      </c>
      <c r="W183" s="117">
        <v>272644.61611443327</v>
      </c>
      <c r="X183" s="117">
        <v>85397.722500000003</v>
      </c>
      <c r="Y183" s="132">
        <f t="shared" si="5"/>
        <v>358042.33861443331</v>
      </c>
    </row>
    <row r="184" spans="1:25" s="114" customFormat="1" ht="13" x14ac:dyDescent="0.3">
      <c r="A184" s="114">
        <v>179</v>
      </c>
      <c r="B184" s="114" t="s">
        <v>192</v>
      </c>
      <c r="C184" s="131">
        <v>12.855937352112676</v>
      </c>
      <c r="D184" s="117">
        <v>4618.8490019812207</v>
      </c>
      <c r="E184" s="117">
        <v>1791.1862099999998</v>
      </c>
      <c r="F184" s="117">
        <v>37.211666666666666</v>
      </c>
      <c r="G184" s="117">
        <v>0</v>
      </c>
      <c r="H184" s="117">
        <v>0.64873599999999987</v>
      </c>
      <c r="I184" s="117">
        <v>61.392666666666656</v>
      </c>
      <c r="J184" s="117">
        <v>0</v>
      </c>
      <c r="K184" s="117">
        <v>6522.1442186666673</v>
      </c>
      <c r="L184" s="117">
        <v>500.0891666666667</v>
      </c>
      <c r="M184" s="117">
        <f t="shared" si="4"/>
        <v>7022.2333853333339</v>
      </c>
      <c r="N184" s="131">
        <v>112.98818666666665</v>
      </c>
      <c r="O184" s="117">
        <v>0</v>
      </c>
      <c r="P184" s="117">
        <v>3595.9049416666671</v>
      </c>
      <c r="Q184" s="117">
        <v>1791.1862099999998</v>
      </c>
      <c r="R184" s="117">
        <v>37.211666666666666</v>
      </c>
      <c r="S184" s="117">
        <v>0</v>
      </c>
      <c r="T184" s="117">
        <v>0.64873599999999987</v>
      </c>
      <c r="U184" s="117">
        <v>61.392666666666656</v>
      </c>
      <c r="V184" s="117">
        <v>0</v>
      </c>
      <c r="W184" s="117">
        <v>5599.3324076666668</v>
      </c>
      <c r="X184" s="117">
        <v>500.0891666666667</v>
      </c>
      <c r="Y184" s="132">
        <f t="shared" si="5"/>
        <v>6099.4215743333334</v>
      </c>
    </row>
    <row r="185" spans="1:25" s="114" customFormat="1" ht="13" x14ac:dyDescent="0.3">
      <c r="A185" s="114">
        <v>180</v>
      </c>
      <c r="B185" s="114" t="s">
        <v>192</v>
      </c>
      <c r="C185" s="131">
        <v>63329.243404211265</v>
      </c>
      <c r="D185" s="117">
        <v>34661.197655288735</v>
      </c>
      <c r="E185" s="117">
        <v>55517</v>
      </c>
      <c r="F185" s="117">
        <v>12713.086666666668</v>
      </c>
      <c r="G185" s="117">
        <v>18.744166666666668</v>
      </c>
      <c r="H185" s="117">
        <v>233.13415699999999</v>
      </c>
      <c r="I185" s="117">
        <v>215.70833333333329</v>
      </c>
      <c r="J185" s="117">
        <v>0</v>
      </c>
      <c r="K185" s="117">
        <v>166688.11438316669</v>
      </c>
      <c r="L185" s="117">
        <v>215441.7208333333</v>
      </c>
      <c r="M185" s="117">
        <f t="shared" si="4"/>
        <v>382129.83521649998</v>
      </c>
      <c r="N185" s="131">
        <v>40604.199010833334</v>
      </c>
      <c r="O185" s="117">
        <v>34673.542600000001</v>
      </c>
      <c r="P185" s="117">
        <v>24548.399999999998</v>
      </c>
      <c r="Q185" s="117">
        <v>55517</v>
      </c>
      <c r="R185" s="117">
        <v>12713.086666666668</v>
      </c>
      <c r="S185" s="117">
        <v>18.744166666666668</v>
      </c>
      <c r="T185" s="117">
        <v>233.13415699999999</v>
      </c>
      <c r="U185" s="117">
        <v>215.70833333333329</v>
      </c>
      <c r="V185" s="117">
        <v>0</v>
      </c>
      <c r="W185" s="117">
        <v>168523.8149345</v>
      </c>
      <c r="X185" s="117">
        <v>215441.7208333333</v>
      </c>
      <c r="Y185" s="132">
        <f t="shared" si="5"/>
        <v>383965.53576783329</v>
      </c>
    </row>
    <row r="186" spans="1:25" s="114" customFormat="1" ht="13" x14ac:dyDescent="0.3">
      <c r="A186" s="114">
        <v>181</v>
      </c>
      <c r="B186" s="114" t="s">
        <v>192</v>
      </c>
      <c r="C186" s="131">
        <v>1.2025939629929576</v>
      </c>
      <c r="D186" s="117">
        <v>108761.80076249824</v>
      </c>
      <c r="E186" s="117">
        <v>54330.629599999993</v>
      </c>
      <c r="F186" s="117">
        <v>1.8858333333333333</v>
      </c>
      <c r="G186" s="117">
        <v>0</v>
      </c>
      <c r="H186" s="117">
        <v>6.0685267500000001E-2</v>
      </c>
      <c r="I186" s="117">
        <v>703.36901533333332</v>
      </c>
      <c r="J186" s="117">
        <v>-49608.7376</v>
      </c>
      <c r="K186" s="117">
        <v>114190.21089039539</v>
      </c>
      <c r="L186" s="117">
        <v>41.397500000000001</v>
      </c>
      <c r="M186" s="117">
        <f t="shared" si="4"/>
        <v>114231.6083903954</v>
      </c>
      <c r="N186" s="131">
        <v>10.56935075625</v>
      </c>
      <c r="O186" s="117">
        <v>0</v>
      </c>
      <c r="P186" s="117">
        <v>84836.542799999996</v>
      </c>
      <c r="Q186" s="117">
        <v>54330.629599999993</v>
      </c>
      <c r="R186" s="117">
        <v>1.8858333333333333</v>
      </c>
      <c r="S186" s="117">
        <v>0</v>
      </c>
      <c r="T186" s="117">
        <v>6.0685267500000001E-2</v>
      </c>
      <c r="U186" s="117">
        <v>703.36901533333332</v>
      </c>
      <c r="V186" s="117">
        <v>-49608.7376</v>
      </c>
      <c r="W186" s="117">
        <v>90274.319684690417</v>
      </c>
      <c r="X186" s="117">
        <v>41.397500000000001</v>
      </c>
      <c r="Y186" s="132">
        <f t="shared" si="5"/>
        <v>90315.717184690424</v>
      </c>
    </row>
    <row r="187" spans="1:25" s="114" customFormat="1" ht="13" x14ac:dyDescent="0.3">
      <c r="A187" s="114">
        <v>182</v>
      </c>
      <c r="B187" s="114" t="s">
        <v>192</v>
      </c>
      <c r="C187" s="131">
        <v>122.31684711943427</v>
      </c>
      <c r="D187" s="117">
        <v>2629.906467455482</v>
      </c>
      <c r="E187" s="117">
        <v>2856.1398000000004</v>
      </c>
      <c r="F187" s="117">
        <v>33.610833333333332</v>
      </c>
      <c r="G187" s="117">
        <v>0.34250000000000003</v>
      </c>
      <c r="H187" s="117">
        <v>0.53397754949999998</v>
      </c>
      <c r="I187" s="117">
        <v>2.0076352666666666</v>
      </c>
      <c r="J187" s="117">
        <v>0</v>
      </c>
      <c r="K187" s="117">
        <v>5644.8580607244166</v>
      </c>
      <c r="L187" s="117">
        <v>639.19916666666666</v>
      </c>
      <c r="M187" s="117">
        <f t="shared" si="4"/>
        <v>6284.057227391083</v>
      </c>
      <c r="N187" s="131">
        <v>93.001089871249988</v>
      </c>
      <c r="O187" s="117">
        <v>65.990466666666663</v>
      </c>
      <c r="P187" s="117">
        <v>2045.7000000000005</v>
      </c>
      <c r="Q187" s="117">
        <v>2856.1398000000004</v>
      </c>
      <c r="R187" s="117">
        <v>33.610833333333332</v>
      </c>
      <c r="S187" s="117">
        <v>0.34250000000000003</v>
      </c>
      <c r="T187" s="117">
        <v>0.53397754949999998</v>
      </c>
      <c r="U187" s="117">
        <v>2.0076352666666666</v>
      </c>
      <c r="V187" s="117">
        <v>0</v>
      </c>
      <c r="W187" s="117">
        <v>5097.3263026874174</v>
      </c>
      <c r="X187" s="117">
        <v>639.19916666666666</v>
      </c>
      <c r="Y187" s="132">
        <f t="shared" si="5"/>
        <v>5736.5254693540837</v>
      </c>
    </row>
    <row r="188" spans="1:25" s="114" customFormat="1" ht="13" x14ac:dyDescent="0.3">
      <c r="A188" s="114">
        <v>183</v>
      </c>
      <c r="B188" s="114" t="s">
        <v>192</v>
      </c>
      <c r="C188" s="131">
        <v>33.217119866197173</v>
      </c>
      <c r="D188" s="117">
        <v>15758.535630383805</v>
      </c>
      <c r="E188" s="117">
        <v>7133.7424000000019</v>
      </c>
      <c r="F188" s="117">
        <v>86.87166666666667</v>
      </c>
      <c r="G188" s="117">
        <v>0</v>
      </c>
      <c r="H188" s="117">
        <v>1.6762015000000001</v>
      </c>
      <c r="I188" s="117">
        <v>43.737633333333328</v>
      </c>
      <c r="J188" s="117">
        <v>-6699.3283360000014</v>
      </c>
      <c r="K188" s="117">
        <v>16358.452315750001</v>
      </c>
      <c r="L188" s="117">
        <v>1181.0308333333335</v>
      </c>
      <c r="M188" s="117">
        <f t="shared" si="4"/>
        <v>17539.483149083335</v>
      </c>
      <c r="N188" s="131">
        <v>291.93842791666663</v>
      </c>
      <c r="O188" s="117">
        <v>0</v>
      </c>
      <c r="P188" s="117">
        <v>12274.199999999999</v>
      </c>
      <c r="Q188" s="117">
        <v>7133.7424000000019</v>
      </c>
      <c r="R188" s="117">
        <v>86.87166666666667</v>
      </c>
      <c r="S188" s="117">
        <v>0</v>
      </c>
      <c r="T188" s="117">
        <v>1.6762015000000001</v>
      </c>
      <c r="U188" s="117">
        <v>43.737633333333328</v>
      </c>
      <c r="V188" s="117">
        <v>-6699.3283360000014</v>
      </c>
      <c r="W188" s="117">
        <v>13132.837993416662</v>
      </c>
      <c r="X188" s="117">
        <v>1181.0308333333335</v>
      </c>
      <c r="Y188" s="132">
        <f t="shared" si="5"/>
        <v>14313.868826749997</v>
      </c>
    </row>
    <row r="189" spans="1:25" s="114" customFormat="1" ht="13" x14ac:dyDescent="0.3">
      <c r="A189" s="114">
        <v>184</v>
      </c>
      <c r="B189" s="114" t="s">
        <v>192</v>
      </c>
      <c r="C189" s="131">
        <v>531986.27811210637</v>
      </c>
      <c r="D189" s="117">
        <v>173425.39135083533</v>
      </c>
      <c r="E189" s="117">
        <v>111820.34454800001</v>
      </c>
      <c r="F189" s="117">
        <v>112905.5825</v>
      </c>
      <c r="G189" s="117">
        <v>140.01833333333335</v>
      </c>
      <c r="H189" s="117">
        <v>2068.9001356499998</v>
      </c>
      <c r="I189" s="117">
        <v>1538.8140943333335</v>
      </c>
      <c r="J189" s="117">
        <v>0</v>
      </c>
      <c r="K189" s="117">
        <v>933885.32907425833</v>
      </c>
      <c r="L189" s="117">
        <v>1895569.6341666665</v>
      </c>
      <c r="M189" s="117">
        <f t="shared" si="4"/>
        <v>2829454.9632409248</v>
      </c>
      <c r="N189" s="131">
        <v>360333.44029237493</v>
      </c>
      <c r="O189" s="117">
        <v>289975.81544999999</v>
      </c>
      <c r="P189" s="117">
        <v>113194.79689733335</v>
      </c>
      <c r="Q189" s="117">
        <v>111820.34454800001</v>
      </c>
      <c r="R189" s="117">
        <v>112905.5825</v>
      </c>
      <c r="S189" s="117">
        <v>140.01833333333335</v>
      </c>
      <c r="T189" s="117">
        <v>2068.9001356499998</v>
      </c>
      <c r="U189" s="117">
        <v>1538.8140943333335</v>
      </c>
      <c r="V189" s="117">
        <v>0</v>
      </c>
      <c r="W189" s="117">
        <v>991977.7122510249</v>
      </c>
      <c r="X189" s="117">
        <v>1895569.6341666665</v>
      </c>
      <c r="Y189" s="132">
        <f t="shared" si="5"/>
        <v>2887547.3464176916</v>
      </c>
    </row>
    <row r="190" spans="1:25" s="114" customFormat="1" ht="13" x14ac:dyDescent="0.3">
      <c r="A190" s="114">
        <v>185</v>
      </c>
      <c r="B190" s="114" t="s">
        <v>192</v>
      </c>
      <c r="C190" s="131">
        <v>7115.6255944906106</v>
      </c>
      <c r="D190" s="117">
        <v>59334.984754926059</v>
      </c>
      <c r="E190" s="117">
        <v>76793.2</v>
      </c>
      <c r="F190" s="117">
        <v>5151.7483333333339</v>
      </c>
      <c r="G190" s="117">
        <v>10.051666666666668</v>
      </c>
      <c r="H190" s="117">
        <v>119.69399650000001</v>
      </c>
      <c r="I190" s="117">
        <v>361.50133333333332</v>
      </c>
      <c r="J190" s="117">
        <v>0</v>
      </c>
      <c r="K190" s="117">
        <v>148886.80567924998</v>
      </c>
      <c r="L190" s="117">
        <v>100143.65999999999</v>
      </c>
      <c r="M190" s="117">
        <f t="shared" si="4"/>
        <v>249030.46567924996</v>
      </c>
      <c r="N190" s="131">
        <v>20846.70439041666</v>
      </c>
      <c r="O190" s="117">
        <v>2801.5952666666667</v>
      </c>
      <c r="P190" s="117">
        <v>45005.400000000016</v>
      </c>
      <c r="Q190" s="117">
        <v>76793.2</v>
      </c>
      <c r="R190" s="117">
        <v>5151.7483333333339</v>
      </c>
      <c r="S190" s="117">
        <v>10.051666666666668</v>
      </c>
      <c r="T190" s="117">
        <v>119.69399650000001</v>
      </c>
      <c r="U190" s="117">
        <v>361.50133333333332</v>
      </c>
      <c r="V190" s="117">
        <v>0</v>
      </c>
      <c r="W190" s="117">
        <v>151089.89498691662</v>
      </c>
      <c r="X190" s="117">
        <v>100143.65999999999</v>
      </c>
      <c r="Y190" s="132">
        <f t="shared" si="5"/>
        <v>251233.5549869166</v>
      </c>
    </row>
    <row r="191" spans="1:25" s="114" customFormat="1" ht="13" x14ac:dyDescent="0.3">
      <c r="A191" s="114">
        <v>186</v>
      </c>
      <c r="B191" s="114" t="s">
        <v>192</v>
      </c>
      <c r="C191" s="131">
        <v>18385.796314600939</v>
      </c>
      <c r="D191" s="117">
        <v>50322.416487065733</v>
      </c>
      <c r="E191" s="117">
        <v>21431.846935000005</v>
      </c>
      <c r="F191" s="117">
        <v>4551.3499999999995</v>
      </c>
      <c r="G191" s="117">
        <v>9.2500000000000013E-2</v>
      </c>
      <c r="H191" s="117">
        <v>116.14081</v>
      </c>
      <c r="I191" s="117">
        <v>403.16</v>
      </c>
      <c r="J191" s="117">
        <v>-20312.817554649999</v>
      </c>
      <c r="K191" s="117">
        <v>74897.985492016684</v>
      </c>
      <c r="L191" s="117">
        <v>89667.86</v>
      </c>
      <c r="M191" s="117">
        <f t="shared" si="4"/>
        <v>164565.8454920167</v>
      </c>
      <c r="N191" s="131">
        <v>20227.857741666667</v>
      </c>
      <c r="O191" s="117">
        <v>9499.3173333333343</v>
      </c>
      <c r="P191" s="117">
        <v>38013.273166666673</v>
      </c>
      <c r="Q191" s="117">
        <v>21431.846935000005</v>
      </c>
      <c r="R191" s="117">
        <v>4551.3499999999995</v>
      </c>
      <c r="S191" s="117">
        <v>9.2500000000000013E-2</v>
      </c>
      <c r="T191" s="117">
        <v>116.14081</v>
      </c>
      <c r="U191" s="117">
        <v>403.16</v>
      </c>
      <c r="V191" s="117">
        <v>-20312.817554649999</v>
      </c>
      <c r="W191" s="117">
        <v>73930.220932016688</v>
      </c>
      <c r="X191" s="117">
        <v>89667.86</v>
      </c>
      <c r="Y191" s="132">
        <f t="shared" si="5"/>
        <v>163598.08093201669</v>
      </c>
    </row>
    <row r="192" spans="1:25" s="114" customFormat="1" ht="13" x14ac:dyDescent="0.3">
      <c r="A192" s="114">
        <v>187</v>
      </c>
      <c r="B192" s="114" t="s">
        <v>192</v>
      </c>
      <c r="C192" s="131">
        <v>213.98684336150234</v>
      </c>
      <c r="D192" s="117">
        <v>2993.7754759718314</v>
      </c>
      <c r="E192" s="117">
        <v>2168.0064200000002</v>
      </c>
      <c r="F192" s="117">
        <v>57.261666666666663</v>
      </c>
      <c r="G192" s="117">
        <v>4.1666666666666666E-3</v>
      </c>
      <c r="H192" s="117">
        <v>0.90011600000000003</v>
      </c>
      <c r="I192" s="117">
        <v>15.942266666666667</v>
      </c>
      <c r="J192" s="117">
        <v>0</v>
      </c>
      <c r="K192" s="117">
        <v>5449.8769553333341</v>
      </c>
      <c r="L192" s="117">
        <v>779.34916666666675</v>
      </c>
      <c r="M192" s="117">
        <f t="shared" si="4"/>
        <v>6229.2261220000009</v>
      </c>
      <c r="N192" s="131">
        <v>156.77020333333334</v>
      </c>
      <c r="O192" s="117">
        <v>115.84533333333333</v>
      </c>
      <c r="P192" s="117">
        <v>2325.6199500000002</v>
      </c>
      <c r="Q192" s="117">
        <v>2168.0064200000002</v>
      </c>
      <c r="R192" s="117">
        <v>57.261666666666663</v>
      </c>
      <c r="S192" s="117">
        <v>4.1666666666666666E-3</v>
      </c>
      <c r="T192" s="117">
        <v>0.90011600000000003</v>
      </c>
      <c r="U192" s="117">
        <v>15.942266666666667</v>
      </c>
      <c r="V192" s="117">
        <v>0</v>
      </c>
      <c r="W192" s="117">
        <v>4840.3501226666667</v>
      </c>
      <c r="X192" s="117">
        <v>779.34916666666675</v>
      </c>
      <c r="Y192" s="132">
        <f t="shared" si="5"/>
        <v>5619.6992893333336</v>
      </c>
    </row>
    <row r="193" spans="1:25" s="114" customFormat="1" ht="13" x14ac:dyDescent="0.3">
      <c r="A193" s="114">
        <v>188</v>
      </c>
      <c r="B193" s="114" t="s">
        <v>192</v>
      </c>
      <c r="C193" s="131">
        <v>276.96939502347414</v>
      </c>
      <c r="D193" s="117">
        <v>6591.3235283098584</v>
      </c>
      <c r="E193" s="117">
        <v>2956.5250999999994</v>
      </c>
      <c r="F193" s="117">
        <v>172.78500000000005</v>
      </c>
      <c r="G193" s="117">
        <v>0</v>
      </c>
      <c r="H193" s="117">
        <v>4.0783400000000007</v>
      </c>
      <c r="I193" s="117">
        <v>34.720000000000006</v>
      </c>
      <c r="J193" s="117">
        <v>0</v>
      </c>
      <c r="K193" s="117">
        <v>10036.401363333331</v>
      </c>
      <c r="L193" s="117">
        <v>3017.1666666666665</v>
      </c>
      <c r="M193" s="117">
        <f t="shared" si="4"/>
        <v>13053.568029999997</v>
      </c>
      <c r="N193" s="131">
        <v>710.31088333333321</v>
      </c>
      <c r="O193" s="117">
        <v>115.84533333333333</v>
      </c>
      <c r="P193" s="117">
        <v>5097.884399999999</v>
      </c>
      <c r="Q193" s="117">
        <v>2956.5250999999994</v>
      </c>
      <c r="R193" s="117">
        <v>172.78500000000005</v>
      </c>
      <c r="S193" s="117">
        <v>0</v>
      </c>
      <c r="T193" s="117">
        <v>4.0783400000000007</v>
      </c>
      <c r="U193" s="117">
        <v>34.720000000000006</v>
      </c>
      <c r="V193" s="117">
        <v>0</v>
      </c>
      <c r="W193" s="117">
        <v>9092.1490566666635</v>
      </c>
      <c r="X193" s="117">
        <v>3017.1666666666665</v>
      </c>
      <c r="Y193" s="132">
        <f t="shared" si="5"/>
        <v>12109.31572333333</v>
      </c>
    </row>
    <row r="194" spans="1:25" s="114" customFormat="1" ht="13" x14ac:dyDescent="0.3">
      <c r="A194" s="114">
        <v>189</v>
      </c>
      <c r="B194" s="114" t="s">
        <v>192</v>
      </c>
      <c r="C194" s="131">
        <v>5706.0153659918078</v>
      </c>
      <c r="D194" s="117">
        <v>20078.543582867362</v>
      </c>
      <c r="E194" s="117">
        <v>10579.398619999998</v>
      </c>
      <c r="F194" s="117">
        <v>1238.8399999999999</v>
      </c>
      <c r="G194" s="117">
        <v>0</v>
      </c>
      <c r="H194" s="117">
        <v>24.144062155</v>
      </c>
      <c r="I194" s="117">
        <v>366.98711366666663</v>
      </c>
      <c r="J194" s="117">
        <v>0</v>
      </c>
      <c r="K194" s="117">
        <v>37993.92874468083</v>
      </c>
      <c r="L194" s="117">
        <v>21605.54</v>
      </c>
      <c r="M194" s="117">
        <f t="shared" si="4"/>
        <v>59599.468744680831</v>
      </c>
      <c r="N194" s="131">
        <v>4205.0908253291664</v>
      </c>
      <c r="O194" s="117">
        <v>3087.3815666666669</v>
      </c>
      <c r="P194" s="117">
        <v>15404.121000000005</v>
      </c>
      <c r="Q194" s="117">
        <v>10579.398619999998</v>
      </c>
      <c r="R194" s="117">
        <v>1238.8399999999999</v>
      </c>
      <c r="S194" s="117">
        <v>0</v>
      </c>
      <c r="T194" s="117">
        <v>24.144062155</v>
      </c>
      <c r="U194" s="117">
        <v>366.98711366666663</v>
      </c>
      <c r="V194" s="117">
        <v>0</v>
      </c>
      <c r="W194" s="117">
        <v>34905.963187817499</v>
      </c>
      <c r="X194" s="117">
        <v>21605.54</v>
      </c>
      <c r="Y194" s="132">
        <f t="shared" si="5"/>
        <v>56511.5031878175</v>
      </c>
    </row>
    <row r="195" spans="1:25" s="114" customFormat="1" ht="13" x14ac:dyDescent="0.3">
      <c r="A195" s="114">
        <v>190</v>
      </c>
      <c r="B195" s="114" t="s">
        <v>192</v>
      </c>
      <c r="C195" s="131">
        <v>208374.24692591059</v>
      </c>
      <c r="D195" s="117">
        <v>94751.442628681092</v>
      </c>
      <c r="E195" s="117">
        <v>93337.492399599985</v>
      </c>
      <c r="F195" s="117">
        <v>36953.676666666674</v>
      </c>
      <c r="G195" s="117">
        <v>54.129999999999995</v>
      </c>
      <c r="H195" s="117">
        <v>710.67762994999987</v>
      </c>
      <c r="I195" s="117">
        <v>904.54436756666655</v>
      </c>
      <c r="J195" s="117">
        <v>0</v>
      </c>
      <c r="K195" s="117">
        <v>435086.21061837499</v>
      </c>
      <c r="L195" s="117">
        <v>627593.51250000007</v>
      </c>
      <c r="M195" s="117">
        <f t="shared" si="4"/>
        <v>1062679.7231183751</v>
      </c>
      <c r="N195" s="131">
        <v>123776.3538829583</v>
      </c>
      <c r="O195" s="117">
        <v>114747.69880000003</v>
      </c>
      <c r="P195" s="117">
        <v>66323.527338033338</v>
      </c>
      <c r="Q195" s="117">
        <v>93337.492399599985</v>
      </c>
      <c r="R195" s="117">
        <v>36953.676666666674</v>
      </c>
      <c r="S195" s="117">
        <v>54.129999999999995</v>
      </c>
      <c r="T195" s="117">
        <v>710.67762994999987</v>
      </c>
      <c r="U195" s="117">
        <v>904.54436756666655</v>
      </c>
      <c r="V195" s="117">
        <v>0</v>
      </c>
      <c r="W195" s="117">
        <v>436808.10108477494</v>
      </c>
      <c r="X195" s="117">
        <v>627593.51250000007</v>
      </c>
      <c r="Y195" s="132">
        <f t="shared" si="5"/>
        <v>1064401.613584775</v>
      </c>
    </row>
    <row r="196" spans="1:25" s="114" customFormat="1" ht="13" x14ac:dyDescent="0.3">
      <c r="A196" s="114">
        <v>191</v>
      </c>
      <c r="B196" s="114" t="s">
        <v>192</v>
      </c>
      <c r="C196" s="131">
        <v>188.52331678638498</v>
      </c>
      <c r="D196" s="117">
        <v>1526.3346441302817</v>
      </c>
      <c r="E196" s="117">
        <v>1504.2987800000001</v>
      </c>
      <c r="F196" s="117">
        <v>171.18499999999997</v>
      </c>
      <c r="G196" s="117">
        <v>9.1666666666666674E-2</v>
      </c>
      <c r="H196" s="117">
        <v>1.3296654999999997</v>
      </c>
      <c r="I196" s="117">
        <v>13.508900000000002</v>
      </c>
      <c r="J196" s="117">
        <v>0</v>
      </c>
      <c r="K196" s="117">
        <v>3405.2719730833333</v>
      </c>
      <c r="L196" s="117">
        <v>2400.9733333333329</v>
      </c>
      <c r="M196" s="117">
        <f t="shared" si="4"/>
        <v>5806.2453064166657</v>
      </c>
      <c r="N196" s="131">
        <v>231.58340791666669</v>
      </c>
      <c r="O196" s="117">
        <v>95.779266666666672</v>
      </c>
      <c r="P196" s="117">
        <v>1176.3911499999997</v>
      </c>
      <c r="Q196" s="117">
        <v>1504.2987800000001</v>
      </c>
      <c r="R196" s="117">
        <v>171.18499999999997</v>
      </c>
      <c r="S196" s="117">
        <v>9.1666666666666674E-2</v>
      </c>
      <c r="T196" s="117">
        <v>1.3296654999999997</v>
      </c>
      <c r="U196" s="117">
        <v>13.508900000000002</v>
      </c>
      <c r="V196" s="117">
        <v>0</v>
      </c>
      <c r="W196" s="117">
        <v>3194.1678367499994</v>
      </c>
      <c r="X196" s="117">
        <v>2400.9733333333329</v>
      </c>
      <c r="Y196" s="132">
        <f t="shared" si="5"/>
        <v>5595.1411700833323</v>
      </c>
    </row>
    <row r="197" spans="1:25" s="114" customFormat="1" ht="13" x14ac:dyDescent="0.3">
      <c r="A197" s="114">
        <v>192</v>
      </c>
      <c r="B197" s="114" t="s">
        <v>192</v>
      </c>
      <c r="C197" s="131">
        <v>2069.7307498122068</v>
      </c>
      <c r="D197" s="117">
        <v>18405.032968521122</v>
      </c>
      <c r="E197" s="117">
        <v>19458.528799999996</v>
      </c>
      <c r="F197" s="117">
        <v>245.8066666666667</v>
      </c>
      <c r="G197" s="117">
        <v>8.3333333333333339E-4</v>
      </c>
      <c r="H197" s="117">
        <v>6.7875099999999984</v>
      </c>
      <c r="I197" s="117">
        <v>813.40623333333349</v>
      </c>
      <c r="J197" s="117">
        <v>-15372.237751999999</v>
      </c>
      <c r="K197" s="117">
        <v>25627.05600966666</v>
      </c>
      <c r="L197" s="117">
        <v>4865.4291666666668</v>
      </c>
      <c r="M197" s="117">
        <f t="shared" si="4"/>
        <v>30492.485176333328</v>
      </c>
      <c r="N197" s="131">
        <v>1182.1579916666667</v>
      </c>
      <c r="O197" s="117">
        <v>1142.9383333333333</v>
      </c>
      <c r="P197" s="117">
        <v>14283.986600000002</v>
      </c>
      <c r="Q197" s="117">
        <v>19458.528799999996</v>
      </c>
      <c r="R197" s="117">
        <v>245.8066666666667</v>
      </c>
      <c r="S197" s="117">
        <v>8.3333333333333339E-4</v>
      </c>
      <c r="T197" s="117">
        <v>6.7875099999999984</v>
      </c>
      <c r="U197" s="117">
        <v>813.40623333333349</v>
      </c>
      <c r="V197" s="117">
        <v>-15372.237751999999</v>
      </c>
      <c r="W197" s="117">
        <v>21761.375216333327</v>
      </c>
      <c r="X197" s="117">
        <v>4865.4291666666668</v>
      </c>
      <c r="Y197" s="132">
        <f t="shared" si="5"/>
        <v>26626.804382999995</v>
      </c>
    </row>
    <row r="198" spans="1:25" s="114" customFormat="1" ht="13" x14ac:dyDescent="0.3">
      <c r="A198" s="114">
        <v>193</v>
      </c>
      <c r="B198" s="114" t="s">
        <v>192</v>
      </c>
      <c r="C198" s="131">
        <v>3133.4428151784036</v>
      </c>
      <c r="D198" s="117">
        <v>3218.0566136549296</v>
      </c>
      <c r="E198" s="117">
        <v>1468.8546600000006</v>
      </c>
      <c r="F198" s="117">
        <v>603.63499999999999</v>
      </c>
      <c r="G198" s="117">
        <v>0.78166666666666673</v>
      </c>
      <c r="H198" s="117">
        <v>6.8027729999999993</v>
      </c>
      <c r="I198" s="117">
        <v>25.212299999999999</v>
      </c>
      <c r="J198" s="117">
        <v>-1364.7369414000002</v>
      </c>
      <c r="K198" s="117">
        <v>7092.048887099998</v>
      </c>
      <c r="L198" s="117">
        <v>9219.7341666666634</v>
      </c>
      <c r="M198" s="117">
        <f t="shared" si="4"/>
        <v>16311.783053766661</v>
      </c>
      <c r="N198" s="131">
        <v>1184.8162975</v>
      </c>
      <c r="O198" s="117">
        <v>1770.9855333333335</v>
      </c>
      <c r="P198" s="117">
        <v>2437.5652000000005</v>
      </c>
      <c r="Q198" s="117">
        <v>1468.8546600000006</v>
      </c>
      <c r="R198" s="117">
        <v>603.63499999999999</v>
      </c>
      <c r="S198" s="117">
        <v>0.78166666666666673</v>
      </c>
      <c r="T198" s="117">
        <v>6.8027729999999993</v>
      </c>
      <c r="U198" s="117">
        <v>25.212299999999999</v>
      </c>
      <c r="V198" s="117">
        <v>-1364.7369414000002</v>
      </c>
      <c r="W198" s="117">
        <v>6133.9164891000019</v>
      </c>
      <c r="X198" s="117">
        <v>9219.7341666666634</v>
      </c>
      <c r="Y198" s="132">
        <f t="shared" si="5"/>
        <v>15353.650655766665</v>
      </c>
    </row>
    <row r="199" spans="1:25" s="114" customFormat="1" ht="13" x14ac:dyDescent="0.3">
      <c r="A199" s="114">
        <v>194</v>
      </c>
      <c r="B199" s="114" t="s">
        <v>192</v>
      </c>
      <c r="C199" s="131">
        <v>41011.006772952416</v>
      </c>
      <c r="D199" s="117">
        <v>25803.963458308412</v>
      </c>
      <c r="E199" s="117">
        <v>48402.5</v>
      </c>
      <c r="F199" s="117">
        <v>8844.6975000000002</v>
      </c>
      <c r="G199" s="117">
        <v>9.355833333333333</v>
      </c>
      <c r="H199" s="117">
        <v>160.823474565</v>
      </c>
      <c r="I199" s="117">
        <v>163.34898199999998</v>
      </c>
      <c r="J199" s="117">
        <v>0</v>
      </c>
      <c r="K199" s="117">
        <v>124395.69602115915</v>
      </c>
      <c r="L199" s="117">
        <v>147344.35416666666</v>
      </c>
      <c r="M199" s="117">
        <f t="shared" ref="M199:M262" si="6">SUM(K199:L199)</f>
        <v>271740.05018782581</v>
      </c>
      <c r="N199" s="131">
        <v>28010.088486737499</v>
      </c>
      <c r="O199" s="117">
        <v>22338.755583333335</v>
      </c>
      <c r="P199" s="117">
        <v>18411.299999999996</v>
      </c>
      <c r="Q199" s="117">
        <v>48402.5</v>
      </c>
      <c r="R199" s="117">
        <v>8844.6975000000002</v>
      </c>
      <c r="S199" s="117">
        <v>9.355833333333333</v>
      </c>
      <c r="T199" s="117">
        <v>160.823474565</v>
      </c>
      <c r="U199" s="117">
        <v>163.34898199999998</v>
      </c>
      <c r="V199" s="117">
        <v>0</v>
      </c>
      <c r="W199" s="117">
        <v>126340.86985996914</v>
      </c>
      <c r="X199" s="117">
        <v>147344.35416666666</v>
      </c>
      <c r="Y199" s="132">
        <f t="shared" ref="Y199:Y262" si="7">SUM(W199:X199)</f>
        <v>273685.22402663581</v>
      </c>
    </row>
    <row r="200" spans="1:25" s="114" customFormat="1" ht="13" x14ac:dyDescent="0.3">
      <c r="A200" s="114">
        <v>195</v>
      </c>
      <c r="B200" s="114" t="s">
        <v>192</v>
      </c>
      <c r="C200" s="131">
        <v>44694.445365206571</v>
      </c>
      <c r="D200" s="117">
        <v>22006.55146962676</v>
      </c>
      <c r="E200" s="117">
        <v>36404.73612999999</v>
      </c>
      <c r="F200" s="117">
        <v>9172.3033333333315</v>
      </c>
      <c r="G200" s="117">
        <v>12.339166666666666</v>
      </c>
      <c r="H200" s="117">
        <v>170.79840899999999</v>
      </c>
      <c r="I200" s="117">
        <v>167.12203333333335</v>
      </c>
      <c r="J200" s="117">
        <v>0</v>
      </c>
      <c r="K200" s="117">
        <v>112628.29590716666</v>
      </c>
      <c r="L200" s="117">
        <v>154403.1225</v>
      </c>
      <c r="M200" s="117">
        <f t="shared" si="6"/>
        <v>267031.41840716667</v>
      </c>
      <c r="N200" s="131">
        <v>29747.389567499995</v>
      </c>
      <c r="O200" s="117">
        <v>24397.440933333331</v>
      </c>
      <c r="P200" s="117">
        <v>15342.75</v>
      </c>
      <c r="Q200" s="117">
        <v>36404.73612999999</v>
      </c>
      <c r="R200" s="117">
        <v>9172.3033333333315</v>
      </c>
      <c r="S200" s="117">
        <v>12.339166666666666</v>
      </c>
      <c r="T200" s="117">
        <v>170.79840899999999</v>
      </c>
      <c r="U200" s="117">
        <v>167.12203333333335</v>
      </c>
      <c r="V200" s="117">
        <v>0</v>
      </c>
      <c r="W200" s="117">
        <v>115414.87957316665</v>
      </c>
      <c r="X200" s="117">
        <v>154403.1225</v>
      </c>
      <c r="Y200" s="132">
        <f t="shared" si="7"/>
        <v>269818.00207316666</v>
      </c>
    </row>
    <row r="201" spans="1:25" s="114" customFormat="1" ht="13" x14ac:dyDescent="0.3">
      <c r="A201" s="114">
        <v>196</v>
      </c>
      <c r="B201" s="114" t="s">
        <v>192</v>
      </c>
      <c r="C201" s="131">
        <v>15563.446424248075</v>
      </c>
      <c r="D201" s="117">
        <v>63530.976789758592</v>
      </c>
      <c r="E201" s="117">
        <v>79968.400000000009</v>
      </c>
      <c r="F201" s="117">
        <v>1944.8925000000006</v>
      </c>
      <c r="G201" s="117">
        <v>0.67416666666666669</v>
      </c>
      <c r="H201" s="117">
        <v>43.014876039999997</v>
      </c>
      <c r="I201" s="117">
        <v>251.15759666666665</v>
      </c>
      <c r="J201" s="117">
        <v>0</v>
      </c>
      <c r="K201" s="117">
        <v>161302.56235337997</v>
      </c>
      <c r="L201" s="117">
        <v>31231.869166666671</v>
      </c>
      <c r="M201" s="117">
        <f t="shared" si="6"/>
        <v>192534.43152004664</v>
      </c>
      <c r="N201" s="131">
        <v>7491.7575769666664</v>
      </c>
      <c r="O201" s="117">
        <v>8688.2965666666696</v>
      </c>
      <c r="P201" s="117">
        <v>49096.799999999996</v>
      </c>
      <c r="Q201" s="117">
        <v>79968.400000000009</v>
      </c>
      <c r="R201" s="117">
        <v>1944.8925000000006</v>
      </c>
      <c r="S201" s="117">
        <v>0.67416666666666669</v>
      </c>
      <c r="T201" s="117">
        <v>43.014876039999997</v>
      </c>
      <c r="U201" s="117">
        <v>251.15759666666665</v>
      </c>
      <c r="V201" s="117">
        <v>0</v>
      </c>
      <c r="W201" s="117">
        <v>147484.99328300665</v>
      </c>
      <c r="X201" s="117">
        <v>31231.869166666671</v>
      </c>
      <c r="Y201" s="132">
        <f t="shared" si="7"/>
        <v>178716.86244967332</v>
      </c>
    </row>
    <row r="202" spans="1:25" s="114" customFormat="1" ht="13" x14ac:dyDescent="0.3">
      <c r="A202" s="114">
        <v>197</v>
      </c>
      <c r="B202" s="114" t="s">
        <v>192</v>
      </c>
      <c r="C202" s="131">
        <v>2074.7151065458243</v>
      </c>
      <c r="D202" s="117">
        <v>2885.2538047292596</v>
      </c>
      <c r="E202" s="117">
        <v>1586.9306436000006</v>
      </c>
      <c r="F202" s="117">
        <v>524.63083333333338</v>
      </c>
      <c r="G202" s="117">
        <v>0.68666666666666665</v>
      </c>
      <c r="H202" s="117">
        <v>6.1331791505000011</v>
      </c>
      <c r="I202" s="117">
        <v>601.12162743333329</v>
      </c>
      <c r="J202" s="117">
        <v>0</v>
      </c>
      <c r="K202" s="117">
        <v>7679.4718614589183</v>
      </c>
      <c r="L202" s="117">
        <v>7966.9549999999981</v>
      </c>
      <c r="M202" s="117">
        <f t="shared" si="6"/>
        <v>15646.426861458916</v>
      </c>
      <c r="N202" s="131">
        <v>1068.1953687120831</v>
      </c>
      <c r="O202" s="117">
        <v>1153.54025</v>
      </c>
      <c r="P202" s="117">
        <v>2185.1165764666671</v>
      </c>
      <c r="Q202" s="117">
        <v>1586.9306436000006</v>
      </c>
      <c r="R202" s="117">
        <v>524.63083333333338</v>
      </c>
      <c r="S202" s="117">
        <v>0.68666666666666665</v>
      </c>
      <c r="T202" s="117">
        <v>6.1331791505000011</v>
      </c>
      <c r="U202" s="117">
        <v>601.12162743333329</v>
      </c>
      <c r="V202" s="117">
        <v>0</v>
      </c>
      <c r="W202" s="117">
        <v>7126.3551453625842</v>
      </c>
      <c r="X202" s="117">
        <v>7966.9549999999981</v>
      </c>
      <c r="Y202" s="132">
        <f t="shared" si="7"/>
        <v>15093.310145362582</v>
      </c>
    </row>
    <row r="203" spans="1:25" s="114" customFormat="1" ht="13" x14ac:dyDescent="0.3">
      <c r="A203" s="114">
        <v>198</v>
      </c>
      <c r="B203" s="114" t="s">
        <v>192</v>
      </c>
      <c r="C203" s="131">
        <v>2253.1581012904221</v>
      </c>
      <c r="D203" s="117">
        <v>378423.37202231964</v>
      </c>
      <c r="E203" s="117">
        <v>155825.22023999997</v>
      </c>
      <c r="F203" s="117">
        <v>7173.5141666666677</v>
      </c>
      <c r="G203" s="117">
        <v>0</v>
      </c>
      <c r="H203" s="117">
        <v>113.69880965999999</v>
      </c>
      <c r="I203" s="117">
        <v>394.25705966666669</v>
      </c>
      <c r="J203" s="117">
        <v>-150564.08817359997</v>
      </c>
      <c r="K203" s="117">
        <v>393619.13222600339</v>
      </c>
      <c r="L203" s="117">
        <v>121036.16499999999</v>
      </c>
      <c r="M203" s="117">
        <f t="shared" si="6"/>
        <v>514655.29722600337</v>
      </c>
      <c r="N203" s="131">
        <v>19802.542682449999</v>
      </c>
      <c r="O203" s="117">
        <v>0</v>
      </c>
      <c r="P203" s="117">
        <v>293967.08999999997</v>
      </c>
      <c r="Q203" s="117">
        <v>155825.22023999997</v>
      </c>
      <c r="R203" s="117">
        <v>7173.5141666666677</v>
      </c>
      <c r="S203" s="117">
        <v>0</v>
      </c>
      <c r="T203" s="117">
        <v>113.69880965999999</v>
      </c>
      <c r="U203" s="117">
        <v>394.25705966666669</v>
      </c>
      <c r="V203" s="117">
        <v>-150564.08817359997</v>
      </c>
      <c r="W203" s="117">
        <v>326712.23478484328</v>
      </c>
      <c r="X203" s="117">
        <v>121036.16499999999</v>
      </c>
      <c r="Y203" s="132">
        <f t="shared" si="7"/>
        <v>447748.39978484326</v>
      </c>
    </row>
    <row r="204" spans="1:25" s="114" customFormat="1" ht="13" x14ac:dyDescent="0.3">
      <c r="A204" s="114">
        <v>199</v>
      </c>
      <c r="B204" s="114" t="s">
        <v>192</v>
      </c>
      <c r="C204" s="131">
        <v>618.44616631690133</v>
      </c>
      <c r="D204" s="117">
        <v>189254.22235293305</v>
      </c>
      <c r="E204" s="117">
        <v>93801.82531999996</v>
      </c>
      <c r="F204" s="117">
        <v>1871.0649999999998</v>
      </c>
      <c r="G204" s="117">
        <v>0</v>
      </c>
      <c r="H204" s="117">
        <v>31.208015500000002</v>
      </c>
      <c r="I204" s="117">
        <v>340.04829999999998</v>
      </c>
      <c r="J204" s="117">
        <v>0</v>
      </c>
      <c r="K204" s="117">
        <v>285916.8151547499</v>
      </c>
      <c r="L204" s="117">
        <v>27165.559999999998</v>
      </c>
      <c r="M204" s="117">
        <f t="shared" si="6"/>
        <v>313082.3751547499</v>
      </c>
      <c r="N204" s="131">
        <v>5435.3960329166666</v>
      </c>
      <c r="O204" s="117">
        <v>0</v>
      </c>
      <c r="P204" s="117">
        <v>147290.39999999997</v>
      </c>
      <c r="Q204" s="117">
        <v>93801.82531999996</v>
      </c>
      <c r="R204" s="117">
        <v>1871.0649999999998</v>
      </c>
      <c r="S204" s="117">
        <v>0</v>
      </c>
      <c r="T204" s="117">
        <v>31.208015500000002</v>
      </c>
      <c r="U204" s="117">
        <v>340.04829999999998</v>
      </c>
      <c r="V204" s="117">
        <v>0</v>
      </c>
      <c r="W204" s="117">
        <v>248769.94266841657</v>
      </c>
      <c r="X204" s="117">
        <v>27165.559999999998</v>
      </c>
      <c r="Y204" s="132">
        <f t="shared" si="7"/>
        <v>275935.50266841659</v>
      </c>
    </row>
    <row r="205" spans="1:25" s="114" customFormat="1" ht="13" x14ac:dyDescent="0.3">
      <c r="A205" s="114">
        <v>200</v>
      </c>
      <c r="B205" s="114" t="s">
        <v>192</v>
      </c>
      <c r="C205" s="131">
        <v>374.95599948847416</v>
      </c>
      <c r="D205" s="117">
        <v>547.02033853569253</v>
      </c>
      <c r="E205" s="117">
        <v>901.65150833333337</v>
      </c>
      <c r="F205" s="117">
        <v>79.540000000000006</v>
      </c>
      <c r="G205" s="117">
        <v>0.1275</v>
      </c>
      <c r="H205" s="117">
        <v>1.4402991449999998</v>
      </c>
      <c r="I205" s="117">
        <v>9.7140666666666657</v>
      </c>
      <c r="J205" s="117">
        <v>0</v>
      </c>
      <c r="K205" s="117">
        <v>1914.4497121691666</v>
      </c>
      <c r="L205" s="117">
        <v>1331.7191666666668</v>
      </c>
      <c r="M205" s="117">
        <f t="shared" si="6"/>
        <v>3246.1688788358333</v>
      </c>
      <c r="N205" s="131">
        <v>250.85210108750005</v>
      </c>
      <c r="O205" s="117">
        <v>204.59113333333335</v>
      </c>
      <c r="P205" s="117">
        <v>411.31829166666654</v>
      </c>
      <c r="Q205" s="117">
        <v>901.65150833333337</v>
      </c>
      <c r="R205" s="117">
        <v>79.540000000000006</v>
      </c>
      <c r="S205" s="117">
        <v>0.1275</v>
      </c>
      <c r="T205" s="117">
        <v>1.4402991449999998</v>
      </c>
      <c r="U205" s="117">
        <v>9.7140666666666657</v>
      </c>
      <c r="V205" s="117">
        <v>0</v>
      </c>
      <c r="W205" s="117">
        <v>1859.2349002325</v>
      </c>
      <c r="X205" s="117">
        <v>1331.7191666666668</v>
      </c>
      <c r="Y205" s="132">
        <f t="shared" si="7"/>
        <v>3190.9540668991667</v>
      </c>
    </row>
    <row r="206" spans="1:25" s="114" customFormat="1" ht="13" x14ac:dyDescent="0.3">
      <c r="A206" s="114">
        <v>201</v>
      </c>
      <c r="B206" s="114" t="s">
        <v>192</v>
      </c>
      <c r="C206" s="131">
        <v>2155.6568252652582</v>
      </c>
      <c r="D206" s="117">
        <v>2946.3381666514083</v>
      </c>
      <c r="E206" s="117">
        <v>2170.0885000000003</v>
      </c>
      <c r="F206" s="117">
        <v>415.58500000000004</v>
      </c>
      <c r="G206" s="117">
        <v>0.45166666666666666</v>
      </c>
      <c r="H206" s="117">
        <v>4.1948515000000004</v>
      </c>
      <c r="I206" s="117">
        <v>60.359200000000008</v>
      </c>
      <c r="J206" s="117">
        <v>0</v>
      </c>
      <c r="K206" s="117">
        <v>7752.6742100833335</v>
      </c>
      <c r="L206" s="117">
        <v>6074.78</v>
      </c>
      <c r="M206" s="117">
        <f t="shared" si="6"/>
        <v>13827.454210083333</v>
      </c>
      <c r="N206" s="131">
        <v>730.60330291666662</v>
      </c>
      <c r="O206" s="117">
        <v>1224.0300666666667</v>
      </c>
      <c r="P206" s="117">
        <v>2253.4522000000002</v>
      </c>
      <c r="Q206" s="117">
        <v>2170.0885000000003</v>
      </c>
      <c r="R206" s="117">
        <v>415.58500000000004</v>
      </c>
      <c r="S206" s="117">
        <v>0.45166666666666666</v>
      </c>
      <c r="T206" s="117">
        <v>4.1948515000000004</v>
      </c>
      <c r="U206" s="117">
        <v>60.359200000000008</v>
      </c>
      <c r="V206" s="117">
        <v>0</v>
      </c>
      <c r="W206" s="117">
        <v>6858.7647877500012</v>
      </c>
      <c r="X206" s="117">
        <v>6074.78</v>
      </c>
      <c r="Y206" s="132">
        <f t="shared" si="7"/>
        <v>12933.544787750001</v>
      </c>
    </row>
    <row r="207" spans="1:25" s="114" customFormat="1" ht="13" x14ac:dyDescent="0.3">
      <c r="A207" s="114">
        <v>202</v>
      </c>
      <c r="B207" s="114" t="s">
        <v>192</v>
      </c>
      <c r="C207" s="131">
        <v>0</v>
      </c>
      <c r="D207" s="117">
        <v>60327.084999999992</v>
      </c>
      <c r="E207" s="117">
        <v>27789.318120000007</v>
      </c>
      <c r="F207" s="117">
        <v>0</v>
      </c>
      <c r="G207" s="117">
        <v>0</v>
      </c>
      <c r="H207" s="117">
        <v>0</v>
      </c>
      <c r="I207" s="117">
        <v>0</v>
      </c>
      <c r="J207" s="117">
        <v>0</v>
      </c>
      <c r="K207" s="117">
        <v>88116.403120000003</v>
      </c>
      <c r="L207" s="117">
        <v>0</v>
      </c>
      <c r="M207" s="117">
        <f t="shared" si="6"/>
        <v>88116.403120000003</v>
      </c>
      <c r="N207" s="131">
        <v>0</v>
      </c>
      <c r="O207" s="117">
        <v>0</v>
      </c>
      <c r="P207" s="117">
        <v>47056.782499999994</v>
      </c>
      <c r="Q207" s="117">
        <v>27789.318120000007</v>
      </c>
      <c r="R207" s="117">
        <v>0</v>
      </c>
      <c r="S207" s="117">
        <v>0</v>
      </c>
      <c r="T207" s="117">
        <v>0</v>
      </c>
      <c r="U207" s="117">
        <v>0</v>
      </c>
      <c r="V207" s="117">
        <v>0</v>
      </c>
      <c r="W207" s="117">
        <v>74846.100619999997</v>
      </c>
      <c r="X207" s="117">
        <v>0</v>
      </c>
      <c r="Y207" s="132">
        <f t="shared" si="7"/>
        <v>74846.100619999997</v>
      </c>
    </row>
    <row r="208" spans="1:25" s="114" customFormat="1" ht="13" x14ac:dyDescent="0.3">
      <c r="A208" s="114">
        <v>203</v>
      </c>
      <c r="B208" s="114" t="s">
        <v>192</v>
      </c>
      <c r="C208" s="131">
        <v>620.62239746478872</v>
      </c>
      <c r="D208" s="117">
        <v>1224.3046625352113</v>
      </c>
      <c r="E208" s="117">
        <v>676.22116999999992</v>
      </c>
      <c r="F208" s="117">
        <v>166.12</v>
      </c>
      <c r="G208" s="117">
        <v>8.2500000000000004E-2</v>
      </c>
      <c r="H208" s="117">
        <v>1.7826599999999997</v>
      </c>
      <c r="I208" s="117">
        <v>201.36603333333335</v>
      </c>
      <c r="J208" s="117">
        <v>-597.83776279999995</v>
      </c>
      <c r="K208" s="117">
        <v>2292.6616605333329</v>
      </c>
      <c r="L208" s="117">
        <v>2506.645833333333</v>
      </c>
      <c r="M208" s="117">
        <f t="shared" si="6"/>
        <v>4799.3074938666659</v>
      </c>
      <c r="N208" s="131">
        <v>310.47995000000009</v>
      </c>
      <c r="O208" s="117">
        <v>345.67419999999998</v>
      </c>
      <c r="P208" s="117">
        <v>935.96457500000031</v>
      </c>
      <c r="Q208" s="117">
        <v>676.22116999999992</v>
      </c>
      <c r="R208" s="117">
        <v>166.12</v>
      </c>
      <c r="S208" s="117">
        <v>8.2500000000000004E-2</v>
      </c>
      <c r="T208" s="117">
        <v>1.7826599999999997</v>
      </c>
      <c r="U208" s="117">
        <v>201.36603333333335</v>
      </c>
      <c r="V208" s="117">
        <v>-597.83776279999995</v>
      </c>
      <c r="W208" s="117">
        <v>2039.8533255333332</v>
      </c>
      <c r="X208" s="117">
        <v>2506.645833333333</v>
      </c>
      <c r="Y208" s="132">
        <f t="shared" si="7"/>
        <v>4546.4991588666662</v>
      </c>
    </row>
    <row r="209" spans="1:25" s="114" customFormat="1" ht="13" x14ac:dyDescent="0.3">
      <c r="A209" s="114">
        <v>204</v>
      </c>
      <c r="B209" s="114" t="s">
        <v>192</v>
      </c>
      <c r="C209" s="131">
        <v>241.61202087556569</v>
      </c>
      <c r="D209" s="117">
        <v>2099.0819562553506</v>
      </c>
      <c r="E209" s="117">
        <v>1073.223058</v>
      </c>
      <c r="F209" s="117">
        <v>95.943333333333328</v>
      </c>
      <c r="G209" s="117">
        <v>4.4166666666666667E-2</v>
      </c>
      <c r="H209" s="117">
        <v>0.84919368549999996</v>
      </c>
      <c r="I209" s="117">
        <v>124.21222299999999</v>
      </c>
      <c r="J209" s="117">
        <v>0</v>
      </c>
      <c r="K209" s="117">
        <v>3634.9659518164158</v>
      </c>
      <c r="L209" s="117">
        <v>1393.9208333333333</v>
      </c>
      <c r="M209" s="117">
        <f t="shared" si="6"/>
        <v>5028.8867851497489</v>
      </c>
      <c r="N209" s="131">
        <v>147.90123355791664</v>
      </c>
      <c r="O209" s="117">
        <v>132.75668333333331</v>
      </c>
      <c r="P209" s="117">
        <v>1628.277945666666</v>
      </c>
      <c r="Q209" s="117">
        <v>1073.223058</v>
      </c>
      <c r="R209" s="117">
        <v>95.943333333333328</v>
      </c>
      <c r="S209" s="117">
        <v>4.4166666666666667E-2</v>
      </c>
      <c r="T209" s="117">
        <v>0.84919368549999996</v>
      </c>
      <c r="U209" s="117">
        <v>124.21222299999999</v>
      </c>
      <c r="V209" s="117">
        <v>0</v>
      </c>
      <c r="W209" s="117">
        <v>3203.2078372434153</v>
      </c>
      <c r="X209" s="117">
        <v>1393.9208333333333</v>
      </c>
      <c r="Y209" s="132">
        <f t="shared" si="7"/>
        <v>4597.1286705767488</v>
      </c>
    </row>
    <row r="210" spans="1:25" s="114" customFormat="1" ht="13" x14ac:dyDescent="0.3">
      <c r="A210" s="114">
        <v>205</v>
      </c>
      <c r="B210" s="114" t="s">
        <v>192</v>
      </c>
      <c r="C210" s="131">
        <v>24326.73870920188</v>
      </c>
      <c r="D210" s="117">
        <v>18432.754934131455</v>
      </c>
      <c r="E210" s="117">
        <v>39504.619499999993</v>
      </c>
      <c r="F210" s="117">
        <v>5891.8883333333324</v>
      </c>
      <c r="G210" s="117">
        <v>8.8658333333333328</v>
      </c>
      <c r="H210" s="117">
        <v>100.60786000000002</v>
      </c>
      <c r="I210" s="117">
        <v>164.13466666666667</v>
      </c>
      <c r="J210" s="117">
        <v>-31208.649405000004</v>
      </c>
      <c r="K210" s="117">
        <v>57220.960431666652</v>
      </c>
      <c r="L210" s="117">
        <v>95702.159166666679</v>
      </c>
      <c r="M210" s="117">
        <f t="shared" si="6"/>
        <v>152923.11959833332</v>
      </c>
      <c r="N210" s="131">
        <v>17522.535616666661</v>
      </c>
      <c r="O210" s="117">
        <v>13189.818666666668</v>
      </c>
      <c r="P210" s="117">
        <v>13304.247833333333</v>
      </c>
      <c r="Q210" s="117">
        <v>39504.619499999993</v>
      </c>
      <c r="R210" s="117">
        <v>5891.8883333333324</v>
      </c>
      <c r="S210" s="117">
        <v>8.8658333333333328</v>
      </c>
      <c r="T210" s="117">
        <v>100.60786000000002</v>
      </c>
      <c r="U210" s="117">
        <v>164.13466666666667</v>
      </c>
      <c r="V210" s="117">
        <v>-31208.649405000004</v>
      </c>
      <c r="W210" s="117">
        <v>58478.068904999978</v>
      </c>
      <c r="X210" s="117">
        <v>95702.159166666679</v>
      </c>
      <c r="Y210" s="132">
        <f t="shared" si="7"/>
        <v>154180.22807166667</v>
      </c>
    </row>
    <row r="211" spans="1:25" s="114" customFormat="1" ht="13" x14ac:dyDescent="0.3">
      <c r="A211" s="114">
        <v>206</v>
      </c>
      <c r="B211" s="114" t="s">
        <v>192</v>
      </c>
      <c r="C211" s="131">
        <v>24067.62588836854</v>
      </c>
      <c r="D211" s="117">
        <v>14364.381640381456</v>
      </c>
      <c r="E211" s="117">
        <v>33555.8868</v>
      </c>
      <c r="F211" s="117">
        <v>5072.9541666666655</v>
      </c>
      <c r="G211" s="117">
        <v>8.105833333333333</v>
      </c>
      <c r="H211" s="117">
        <v>88.416272499999991</v>
      </c>
      <c r="I211" s="117">
        <v>113.73590000000002</v>
      </c>
      <c r="J211" s="117">
        <v>0</v>
      </c>
      <c r="K211" s="117">
        <v>77271.106501250004</v>
      </c>
      <c r="L211" s="117">
        <v>83270.100833333316</v>
      </c>
      <c r="M211" s="117">
        <f t="shared" si="6"/>
        <v>160541.20733458333</v>
      </c>
      <c r="N211" s="131">
        <v>15399.167460416667</v>
      </c>
      <c r="O211" s="117">
        <v>13179.47533333333</v>
      </c>
      <c r="P211" s="117">
        <v>10260.928133333333</v>
      </c>
      <c r="Q211" s="117">
        <v>33555.8868</v>
      </c>
      <c r="R211" s="117">
        <v>5072.9541666666655</v>
      </c>
      <c r="S211" s="117">
        <v>8.105833333333333</v>
      </c>
      <c r="T211" s="117">
        <v>88.416272499999991</v>
      </c>
      <c r="U211" s="117">
        <v>113.73590000000002</v>
      </c>
      <c r="V211" s="117">
        <v>0</v>
      </c>
      <c r="W211" s="117">
        <v>77678.669899583329</v>
      </c>
      <c r="X211" s="117">
        <v>83270.100833333316</v>
      </c>
      <c r="Y211" s="132">
        <f t="shared" si="7"/>
        <v>160948.77073291666</v>
      </c>
    </row>
    <row r="212" spans="1:25" s="114" customFormat="1" ht="13" x14ac:dyDescent="0.3">
      <c r="A212" s="114">
        <v>207</v>
      </c>
      <c r="B212" s="114" t="s">
        <v>192</v>
      </c>
      <c r="C212" s="131">
        <v>13591.415294237091</v>
      </c>
      <c r="D212" s="117">
        <v>37407.138176179578</v>
      </c>
      <c r="E212" s="117">
        <v>60260</v>
      </c>
      <c r="F212" s="117">
        <v>2871.4275000000002</v>
      </c>
      <c r="G212" s="117">
        <v>4.2549999999999999</v>
      </c>
      <c r="H212" s="117">
        <v>50.481122500000005</v>
      </c>
      <c r="I212" s="117">
        <v>77.966033333333328</v>
      </c>
      <c r="J212" s="117">
        <v>0</v>
      </c>
      <c r="K212" s="117">
        <v>114262.68312625001</v>
      </c>
      <c r="L212" s="117">
        <v>47010.318333333336</v>
      </c>
      <c r="M212" s="117">
        <f t="shared" si="6"/>
        <v>161273.00145958335</v>
      </c>
      <c r="N212" s="131">
        <v>8792.1288354166682</v>
      </c>
      <c r="O212" s="117">
        <v>7436.2360666666673</v>
      </c>
      <c r="P212" s="117">
        <v>28639.799999999992</v>
      </c>
      <c r="Q212" s="117">
        <v>60260</v>
      </c>
      <c r="R212" s="117">
        <v>2871.4275000000002</v>
      </c>
      <c r="S212" s="117">
        <v>4.2549999999999999</v>
      </c>
      <c r="T212" s="117">
        <v>50.481122500000005</v>
      </c>
      <c r="U212" s="117">
        <v>77.966033333333328</v>
      </c>
      <c r="V212" s="117">
        <v>0</v>
      </c>
      <c r="W212" s="117">
        <v>108132.29455791667</v>
      </c>
      <c r="X212" s="117">
        <v>47010.318333333336</v>
      </c>
      <c r="Y212" s="132">
        <f t="shared" si="7"/>
        <v>155142.61289125</v>
      </c>
    </row>
    <row r="213" spans="1:25" s="114" customFormat="1" ht="13" x14ac:dyDescent="0.3">
      <c r="A213" s="114">
        <v>208</v>
      </c>
      <c r="B213" s="114" t="s">
        <v>192</v>
      </c>
      <c r="C213" s="131">
        <v>707793.12237052107</v>
      </c>
      <c r="D213" s="117">
        <v>554485.66711297887</v>
      </c>
      <c r="E213" s="117">
        <v>264466</v>
      </c>
      <c r="F213" s="117">
        <v>106717.9975</v>
      </c>
      <c r="G213" s="117">
        <v>131.55916666666667</v>
      </c>
      <c r="H213" s="117">
        <v>2189.976701</v>
      </c>
      <c r="I213" s="117">
        <v>3690.3877666666667</v>
      </c>
      <c r="J213" s="117">
        <v>-240856.54</v>
      </c>
      <c r="K213" s="117">
        <v>1398618.1706178333</v>
      </c>
      <c r="L213" s="117">
        <v>1924938.6216666668</v>
      </c>
      <c r="M213" s="117">
        <f t="shared" si="6"/>
        <v>3323556.7922844999</v>
      </c>
      <c r="N213" s="131">
        <v>381420.94209083327</v>
      </c>
      <c r="O213" s="117">
        <v>392389.86499999999</v>
      </c>
      <c r="P213" s="117">
        <v>409140</v>
      </c>
      <c r="Q213" s="117">
        <v>264466</v>
      </c>
      <c r="R213" s="117">
        <v>106717.9975</v>
      </c>
      <c r="S213" s="117">
        <v>131.55916666666667</v>
      </c>
      <c r="T213" s="117">
        <v>2189.976701</v>
      </c>
      <c r="U213" s="117">
        <v>3690.3877666666667</v>
      </c>
      <c r="V213" s="117">
        <v>-240856.54</v>
      </c>
      <c r="W213" s="117">
        <v>1319290.1882251666</v>
      </c>
      <c r="X213" s="117">
        <v>1924938.6216666668</v>
      </c>
      <c r="Y213" s="132">
        <f t="shared" si="7"/>
        <v>3244228.8098918335</v>
      </c>
    </row>
    <row r="214" spans="1:25" s="114" customFormat="1" ht="13" x14ac:dyDescent="0.3">
      <c r="A214" s="114">
        <v>209</v>
      </c>
      <c r="B214" s="114" t="s">
        <v>192</v>
      </c>
      <c r="C214" s="131">
        <v>93342.206423587049</v>
      </c>
      <c r="D214" s="117">
        <v>272683.80007648631</v>
      </c>
      <c r="E214" s="117">
        <v>134506.54272979996</v>
      </c>
      <c r="F214" s="117">
        <v>29103.346666666668</v>
      </c>
      <c r="G214" s="117">
        <v>26.4725</v>
      </c>
      <c r="H214" s="117">
        <v>509.27809124000004</v>
      </c>
      <c r="I214" s="117">
        <v>2014.6869919666667</v>
      </c>
      <c r="J214" s="117">
        <v>-122364.4335464</v>
      </c>
      <c r="K214" s="117">
        <v>409821.89993334672</v>
      </c>
      <c r="L214" s="117">
        <v>476927.15333333332</v>
      </c>
      <c r="M214" s="117">
        <f t="shared" si="6"/>
        <v>886749.0532666801</v>
      </c>
      <c r="N214" s="131">
        <v>88699.267557633328</v>
      </c>
      <c r="O214" s="117">
        <v>49167.190150000002</v>
      </c>
      <c r="P214" s="117">
        <v>207265.2271005667</v>
      </c>
      <c r="Q214" s="117">
        <v>134506.54272979996</v>
      </c>
      <c r="R214" s="117">
        <v>29103.346666666668</v>
      </c>
      <c r="S214" s="117">
        <v>26.4725</v>
      </c>
      <c r="T214" s="117">
        <v>509.27809124000004</v>
      </c>
      <c r="U214" s="117">
        <v>2014.6869919666667</v>
      </c>
      <c r="V214" s="117">
        <v>-122364.4335464</v>
      </c>
      <c r="W214" s="117">
        <v>388927.5782414733</v>
      </c>
      <c r="X214" s="117">
        <v>476927.15333333332</v>
      </c>
      <c r="Y214" s="132">
        <f t="shared" si="7"/>
        <v>865854.73157480662</v>
      </c>
    </row>
    <row r="215" spans="1:25" s="114" customFormat="1" ht="13" x14ac:dyDescent="0.3">
      <c r="A215" s="114">
        <v>210</v>
      </c>
      <c r="B215" s="114" t="s">
        <v>192</v>
      </c>
      <c r="C215" s="131">
        <v>68606.254911225362</v>
      </c>
      <c r="D215" s="117">
        <v>27740.484200607982</v>
      </c>
      <c r="E215" s="117">
        <v>13331.478640000001</v>
      </c>
      <c r="F215" s="117">
        <v>15150.578333333337</v>
      </c>
      <c r="G215" s="117">
        <v>21.36</v>
      </c>
      <c r="H215" s="117">
        <v>259.11127099999999</v>
      </c>
      <c r="I215" s="117">
        <v>262.6103</v>
      </c>
      <c r="J215" s="117">
        <v>0</v>
      </c>
      <c r="K215" s="117">
        <v>125371.87765616669</v>
      </c>
      <c r="L215" s="117">
        <v>244900.52166666664</v>
      </c>
      <c r="M215" s="117">
        <f t="shared" si="6"/>
        <v>370272.39932283334</v>
      </c>
      <c r="N215" s="131">
        <v>45128.546365833339</v>
      </c>
      <c r="O215" s="117">
        <v>37486.101800000004</v>
      </c>
      <c r="P215" s="117">
        <v>18872.794766666662</v>
      </c>
      <c r="Q215" s="117">
        <v>13331.478640000001</v>
      </c>
      <c r="R215" s="117">
        <v>15150.578333333337</v>
      </c>
      <c r="S215" s="117">
        <v>21.36</v>
      </c>
      <c r="T215" s="117">
        <v>259.11127099999999</v>
      </c>
      <c r="U215" s="117">
        <v>262.6103</v>
      </c>
      <c r="V215" s="117">
        <v>0</v>
      </c>
      <c r="W215" s="117">
        <v>130512.58147683335</v>
      </c>
      <c r="X215" s="117">
        <v>244900.52166666664</v>
      </c>
      <c r="Y215" s="132">
        <f t="shared" si="7"/>
        <v>375413.10314349999</v>
      </c>
    </row>
    <row r="216" spans="1:25" s="114" customFormat="1" ht="13" x14ac:dyDescent="0.3">
      <c r="A216" s="114">
        <v>211</v>
      </c>
      <c r="B216" s="114" t="s">
        <v>192</v>
      </c>
      <c r="C216" s="131">
        <v>161.80643056338027</v>
      </c>
      <c r="D216" s="117">
        <v>7877.9461544366204</v>
      </c>
      <c r="E216" s="117">
        <v>4848.6310800000001</v>
      </c>
      <c r="F216" s="117">
        <v>20.599166666666669</v>
      </c>
      <c r="G216" s="117">
        <v>0</v>
      </c>
      <c r="H216" s="117">
        <v>0.74151</v>
      </c>
      <c r="I216" s="117">
        <v>44.192666666666668</v>
      </c>
      <c r="J216" s="117">
        <v>-4192.7602811999996</v>
      </c>
      <c r="K216" s="117">
        <v>8761.1567271333333</v>
      </c>
      <c r="L216" s="117">
        <v>425.48583333333335</v>
      </c>
      <c r="M216" s="117">
        <f t="shared" si="6"/>
        <v>9186.6425604666674</v>
      </c>
      <c r="N216" s="131">
        <v>129.14632499999996</v>
      </c>
      <c r="O216" s="117">
        <v>86.884000000000015</v>
      </c>
      <c r="P216" s="117">
        <v>6137.0999999999995</v>
      </c>
      <c r="Q216" s="117">
        <v>4848.6310800000001</v>
      </c>
      <c r="R216" s="117">
        <v>20.599166666666669</v>
      </c>
      <c r="S216" s="117">
        <v>0</v>
      </c>
      <c r="T216" s="117">
        <v>0.74151</v>
      </c>
      <c r="U216" s="117">
        <v>44.192666666666668</v>
      </c>
      <c r="V216" s="117">
        <v>-4192.7602811999996</v>
      </c>
      <c r="W216" s="117">
        <v>7074.5344671333323</v>
      </c>
      <c r="X216" s="117">
        <v>425.48583333333335</v>
      </c>
      <c r="Y216" s="132">
        <f t="shared" si="7"/>
        <v>7500.0203004666655</v>
      </c>
    </row>
    <row r="217" spans="1:25" s="114" customFormat="1" ht="13" x14ac:dyDescent="0.3">
      <c r="A217" s="114">
        <v>212</v>
      </c>
      <c r="B217" s="114" t="s">
        <v>192</v>
      </c>
      <c r="C217" s="131">
        <v>2260.4367456927016</v>
      </c>
      <c r="D217" s="117">
        <v>3964.3182063465479</v>
      </c>
      <c r="E217" s="117">
        <v>1785.2781206</v>
      </c>
      <c r="F217" s="117">
        <v>487.34083333333325</v>
      </c>
      <c r="G217" s="117">
        <v>4.1666666666666666E-3</v>
      </c>
      <c r="H217" s="117">
        <v>14.3075687355</v>
      </c>
      <c r="I217" s="117">
        <v>49.677585100000016</v>
      </c>
      <c r="J217" s="117">
        <v>-1654.9539014000002</v>
      </c>
      <c r="K217" s="117">
        <v>6906.4093250747501</v>
      </c>
      <c r="L217" s="117">
        <v>9964.7733333333344</v>
      </c>
      <c r="M217" s="117">
        <f t="shared" si="6"/>
        <v>16871.182658408085</v>
      </c>
      <c r="N217" s="131">
        <v>2491.9015547662498</v>
      </c>
      <c r="O217" s="117">
        <v>1167.5554666666665</v>
      </c>
      <c r="P217" s="117">
        <v>2939.5695999666664</v>
      </c>
      <c r="Q217" s="117">
        <v>1785.2781206</v>
      </c>
      <c r="R217" s="117">
        <v>487.34083333333325</v>
      </c>
      <c r="S217" s="117">
        <v>4.1666666666666666E-3</v>
      </c>
      <c r="T217" s="117">
        <v>14.3075687355</v>
      </c>
      <c r="U217" s="117">
        <v>49.677585100000016</v>
      </c>
      <c r="V217" s="117">
        <v>-1654.9539014000002</v>
      </c>
      <c r="W217" s="117">
        <v>7280.6809944350825</v>
      </c>
      <c r="X217" s="117">
        <v>9964.7733333333344</v>
      </c>
      <c r="Y217" s="132">
        <f t="shared" si="7"/>
        <v>17245.454327768417</v>
      </c>
    </row>
    <row r="218" spans="1:25" s="114" customFormat="1" ht="13" x14ac:dyDescent="0.3">
      <c r="A218" s="114">
        <v>213</v>
      </c>
      <c r="B218" s="114" t="s">
        <v>192</v>
      </c>
      <c r="C218" s="131">
        <v>1404.8551852018784</v>
      </c>
      <c r="D218" s="117">
        <v>2685.4367294647886</v>
      </c>
      <c r="E218" s="117">
        <v>2007.3609800000002</v>
      </c>
      <c r="F218" s="117">
        <v>410.11666666666662</v>
      </c>
      <c r="G218" s="117">
        <v>0.26666666666666666</v>
      </c>
      <c r="H218" s="117">
        <v>4.5922879999999999</v>
      </c>
      <c r="I218" s="117">
        <v>749.86993333333339</v>
      </c>
      <c r="J218" s="117">
        <v>0</v>
      </c>
      <c r="K218" s="117">
        <v>7262.4984493333341</v>
      </c>
      <c r="L218" s="117">
        <v>6054.5233333333335</v>
      </c>
      <c r="M218" s="117">
        <f t="shared" si="6"/>
        <v>13317.021782666667</v>
      </c>
      <c r="N218" s="131">
        <v>799.82349333333332</v>
      </c>
      <c r="O218" s="117">
        <v>775.95686666666677</v>
      </c>
      <c r="P218" s="117">
        <v>2045.7000000000005</v>
      </c>
      <c r="Q218" s="117">
        <v>2007.3609800000002</v>
      </c>
      <c r="R218" s="117">
        <v>410.11666666666662</v>
      </c>
      <c r="S218" s="117">
        <v>0.26666666666666666</v>
      </c>
      <c r="T218" s="117">
        <v>4.5922879999999999</v>
      </c>
      <c r="U218" s="117">
        <v>749.86993333333339</v>
      </c>
      <c r="V218" s="117">
        <v>0</v>
      </c>
      <c r="W218" s="117">
        <v>6793.6868946666673</v>
      </c>
      <c r="X218" s="117">
        <v>6054.5233333333335</v>
      </c>
      <c r="Y218" s="132">
        <f t="shared" si="7"/>
        <v>12848.210228</v>
      </c>
    </row>
    <row r="219" spans="1:25" s="114" customFormat="1" ht="13" x14ac:dyDescent="0.3">
      <c r="A219" s="114">
        <v>214</v>
      </c>
      <c r="B219" s="114" t="s">
        <v>192</v>
      </c>
      <c r="C219" s="131">
        <v>2543.7738148286385</v>
      </c>
      <c r="D219" s="117">
        <v>2722.337316588028</v>
      </c>
      <c r="E219" s="117">
        <v>1484.4471000000005</v>
      </c>
      <c r="F219" s="117">
        <v>576.94166666666672</v>
      </c>
      <c r="G219" s="117">
        <v>0.52583333333333326</v>
      </c>
      <c r="H219" s="117">
        <v>7.289088500000001</v>
      </c>
      <c r="I219" s="117">
        <v>2598.0590999999999</v>
      </c>
      <c r="J219" s="117">
        <v>0</v>
      </c>
      <c r="K219" s="117">
        <v>9933.3739199166666</v>
      </c>
      <c r="L219" s="117">
        <v>8786.8741666666665</v>
      </c>
      <c r="M219" s="117">
        <f t="shared" si="6"/>
        <v>18720.248086583335</v>
      </c>
      <c r="N219" s="131">
        <v>1269.5162470833332</v>
      </c>
      <c r="O219" s="117">
        <v>1417.0366666666666</v>
      </c>
      <c r="P219" s="117">
        <v>2045.7000000000005</v>
      </c>
      <c r="Q219" s="117">
        <v>1484.4471000000005</v>
      </c>
      <c r="R219" s="117">
        <v>576.94166666666672</v>
      </c>
      <c r="S219" s="117">
        <v>0.52583333333333326</v>
      </c>
      <c r="T219" s="117">
        <v>7.289088500000001</v>
      </c>
      <c r="U219" s="117">
        <v>2598.0590999999999</v>
      </c>
      <c r="V219" s="117">
        <v>0</v>
      </c>
      <c r="W219" s="117">
        <v>9399.5157022500007</v>
      </c>
      <c r="X219" s="117">
        <v>8786.8741666666665</v>
      </c>
      <c r="Y219" s="132">
        <f t="shared" si="7"/>
        <v>18186.389868916667</v>
      </c>
    </row>
    <row r="220" spans="1:25" s="114" customFormat="1" ht="13" x14ac:dyDescent="0.3">
      <c r="A220" s="114">
        <v>215</v>
      </c>
      <c r="B220" s="114" t="s">
        <v>192</v>
      </c>
      <c r="C220" s="131">
        <v>1490.3745366126759</v>
      </c>
      <c r="D220" s="117">
        <v>2687.409018137324</v>
      </c>
      <c r="E220" s="117">
        <v>2007.3609800000002</v>
      </c>
      <c r="F220" s="117">
        <v>483.96749999999997</v>
      </c>
      <c r="G220" s="117">
        <v>0.55833333333333335</v>
      </c>
      <c r="H220" s="117">
        <v>4.7364284999999997</v>
      </c>
      <c r="I220" s="117">
        <v>1892.7648000000002</v>
      </c>
      <c r="J220" s="117">
        <v>-1654.8717422000007</v>
      </c>
      <c r="K220" s="117">
        <v>6912.2998543833328</v>
      </c>
      <c r="L220" s="117">
        <v>6960.8516666666683</v>
      </c>
      <c r="M220" s="117">
        <f t="shared" si="6"/>
        <v>13873.15152105</v>
      </c>
      <c r="N220" s="131">
        <v>824.92796374999989</v>
      </c>
      <c r="O220" s="117">
        <v>824.77739999999994</v>
      </c>
      <c r="P220" s="117">
        <v>2045.7000000000005</v>
      </c>
      <c r="Q220" s="117">
        <v>2007.3609800000002</v>
      </c>
      <c r="R220" s="117">
        <v>483.96749999999997</v>
      </c>
      <c r="S220" s="117">
        <v>0.55833333333333335</v>
      </c>
      <c r="T220" s="117">
        <v>4.7364284999999997</v>
      </c>
      <c r="U220" s="117">
        <v>1892.7648000000002</v>
      </c>
      <c r="V220" s="117">
        <v>-1654.8717422000007</v>
      </c>
      <c r="W220" s="117">
        <v>6429.921663383333</v>
      </c>
      <c r="X220" s="117">
        <v>6960.8516666666683</v>
      </c>
      <c r="Y220" s="132">
        <f t="shared" si="7"/>
        <v>13390.77333005</v>
      </c>
    </row>
    <row r="221" spans="1:25" s="114" customFormat="1" ht="13" x14ac:dyDescent="0.3">
      <c r="A221" s="114">
        <v>216</v>
      </c>
      <c r="B221" s="114" t="s">
        <v>192</v>
      </c>
      <c r="C221" s="131">
        <v>2810.7237036619717</v>
      </c>
      <c r="D221" s="117">
        <v>2977.9265096713611</v>
      </c>
      <c r="E221" s="117">
        <v>1501.5997399999999</v>
      </c>
      <c r="F221" s="117">
        <v>450.23250000000002</v>
      </c>
      <c r="G221" s="117">
        <v>0.01</v>
      </c>
      <c r="H221" s="117">
        <v>5.5592800000000002</v>
      </c>
      <c r="I221" s="117">
        <v>621.0998666666668</v>
      </c>
      <c r="J221" s="117">
        <v>0</v>
      </c>
      <c r="K221" s="117">
        <v>8367.1515999999992</v>
      </c>
      <c r="L221" s="117">
        <v>6837.1308333333336</v>
      </c>
      <c r="M221" s="117">
        <f t="shared" si="6"/>
        <v>15204.282433333334</v>
      </c>
      <c r="N221" s="131">
        <v>968.24126666666677</v>
      </c>
      <c r="O221" s="117">
        <v>1594.942</v>
      </c>
      <c r="P221" s="117">
        <v>2263.5291666666672</v>
      </c>
      <c r="Q221" s="117">
        <v>1501.5997399999999</v>
      </c>
      <c r="R221" s="117">
        <v>450.23250000000002</v>
      </c>
      <c r="S221" s="117">
        <v>0.01</v>
      </c>
      <c r="T221" s="117">
        <v>5.5592800000000002</v>
      </c>
      <c r="U221" s="117">
        <v>621.0998666666668</v>
      </c>
      <c r="V221" s="117">
        <v>0</v>
      </c>
      <c r="W221" s="117">
        <v>7405.2138200000009</v>
      </c>
      <c r="X221" s="117">
        <v>6837.1308333333336</v>
      </c>
      <c r="Y221" s="132">
        <f t="shared" si="7"/>
        <v>14242.344653333334</v>
      </c>
    </row>
    <row r="222" spans="1:25" s="114" customFormat="1" ht="13" x14ac:dyDescent="0.3">
      <c r="A222" s="114">
        <v>217</v>
      </c>
      <c r="B222" s="114" t="s">
        <v>192</v>
      </c>
      <c r="C222" s="131">
        <v>678176.1252620141</v>
      </c>
      <c r="D222" s="117">
        <v>263977.45680948591</v>
      </c>
      <c r="E222" s="117">
        <v>153748.02850000001</v>
      </c>
      <c r="F222" s="117">
        <v>138417.06749999998</v>
      </c>
      <c r="G222" s="117">
        <v>204.8475</v>
      </c>
      <c r="H222" s="117">
        <v>2670.4832289999999</v>
      </c>
      <c r="I222" s="117">
        <v>2264.7855999999997</v>
      </c>
      <c r="J222" s="117">
        <v>-130138.56850000004</v>
      </c>
      <c r="K222" s="117">
        <v>1109320.2259004996</v>
      </c>
      <c r="L222" s="117">
        <v>2430326.8433333333</v>
      </c>
      <c r="M222" s="117">
        <f t="shared" si="6"/>
        <v>3539647.0692338329</v>
      </c>
      <c r="N222" s="131">
        <v>465109.16238416667</v>
      </c>
      <c r="O222" s="117">
        <v>369274.37680000003</v>
      </c>
      <c r="P222" s="117">
        <v>177407.08175000004</v>
      </c>
      <c r="Q222" s="117">
        <v>153748.02850000001</v>
      </c>
      <c r="R222" s="117">
        <v>138417.06749999998</v>
      </c>
      <c r="S222" s="117">
        <v>204.8475</v>
      </c>
      <c r="T222" s="117">
        <v>2670.4832289999999</v>
      </c>
      <c r="U222" s="117">
        <v>2264.7855999999997</v>
      </c>
      <c r="V222" s="117">
        <v>-130138.56850000004</v>
      </c>
      <c r="W222" s="117">
        <v>1178957.2647631664</v>
      </c>
      <c r="X222" s="117">
        <v>2430326.8433333333</v>
      </c>
      <c r="Y222" s="132">
        <f t="shared" si="7"/>
        <v>3609284.1080964999</v>
      </c>
    </row>
    <row r="223" spans="1:25" s="114" customFormat="1" ht="13" x14ac:dyDescent="0.3">
      <c r="A223" s="114">
        <v>218</v>
      </c>
      <c r="B223" s="114" t="s">
        <v>192</v>
      </c>
      <c r="C223" s="131">
        <v>11279.531380028167</v>
      </c>
      <c r="D223" s="117">
        <v>38014.668257638499</v>
      </c>
      <c r="E223" s="117">
        <v>39579.392560000008</v>
      </c>
      <c r="F223" s="117">
        <v>2804.1533333333332</v>
      </c>
      <c r="G223" s="117">
        <v>0</v>
      </c>
      <c r="H223" s="117">
        <v>81.088225999999977</v>
      </c>
      <c r="I223" s="117">
        <v>236.39666666666673</v>
      </c>
      <c r="J223" s="117">
        <v>-31267.720122399991</v>
      </c>
      <c r="K223" s="117">
        <v>60727.510301266695</v>
      </c>
      <c r="L223" s="117">
        <v>56027.672500000008</v>
      </c>
      <c r="M223" s="117">
        <f t="shared" si="6"/>
        <v>116755.1828012667</v>
      </c>
      <c r="N223" s="131">
        <v>14122.866028333332</v>
      </c>
      <c r="O223" s="117">
        <v>5712.6229999999996</v>
      </c>
      <c r="P223" s="117">
        <v>28787.014633333329</v>
      </c>
      <c r="Q223" s="117">
        <v>39579.392560000008</v>
      </c>
      <c r="R223" s="117">
        <v>2804.1533333333332</v>
      </c>
      <c r="S223" s="117">
        <v>0</v>
      </c>
      <c r="T223" s="117">
        <v>81.088225999999977</v>
      </c>
      <c r="U223" s="117">
        <v>236.39666666666673</v>
      </c>
      <c r="V223" s="117">
        <v>-31267.720122399991</v>
      </c>
      <c r="W223" s="117">
        <v>60055.814325266692</v>
      </c>
      <c r="X223" s="117">
        <v>56027.672500000008</v>
      </c>
      <c r="Y223" s="132">
        <f t="shared" si="7"/>
        <v>116083.48682526671</v>
      </c>
    </row>
    <row r="224" spans="1:25" s="114" customFormat="1" ht="13" x14ac:dyDescent="0.3">
      <c r="A224" s="114">
        <v>219</v>
      </c>
      <c r="B224" s="114" t="s">
        <v>192</v>
      </c>
      <c r="C224" s="131">
        <v>1175.4032117394365</v>
      </c>
      <c r="D224" s="117">
        <v>2326.4456366772301</v>
      </c>
      <c r="E224" s="117">
        <v>928.63975999999968</v>
      </c>
      <c r="F224" s="117">
        <v>195.12166666666667</v>
      </c>
      <c r="G224" s="117">
        <v>6.6666666666666671E-3</v>
      </c>
      <c r="H224" s="117">
        <v>2.2577905</v>
      </c>
      <c r="I224" s="117">
        <v>1859.0244999999998</v>
      </c>
      <c r="J224" s="117">
        <v>0</v>
      </c>
      <c r="K224" s="117">
        <v>6486.8992322499998</v>
      </c>
      <c r="L224" s="117">
        <v>2864.7533333333336</v>
      </c>
      <c r="M224" s="117">
        <f t="shared" si="6"/>
        <v>9351.6525655833339</v>
      </c>
      <c r="N224" s="131">
        <v>393.23184541666666</v>
      </c>
      <c r="O224" s="117">
        <v>667.76560000000006</v>
      </c>
      <c r="P224" s="117">
        <v>1790.5936333333339</v>
      </c>
      <c r="Q224" s="117">
        <v>928.63975999999968</v>
      </c>
      <c r="R224" s="117">
        <v>195.12166666666667</v>
      </c>
      <c r="S224" s="117">
        <v>6.6666666666666671E-3</v>
      </c>
      <c r="T224" s="117">
        <v>2.2577905</v>
      </c>
      <c r="U224" s="117">
        <v>1859.0244999999998</v>
      </c>
      <c r="V224" s="117">
        <v>0</v>
      </c>
      <c r="W224" s="117">
        <v>5836.6414625833331</v>
      </c>
      <c r="X224" s="117">
        <v>2864.7533333333336</v>
      </c>
      <c r="Y224" s="132">
        <f t="shared" si="7"/>
        <v>8701.3947959166671</v>
      </c>
    </row>
    <row r="225" spans="1:25" s="114" customFormat="1" ht="13" x14ac:dyDescent="0.3">
      <c r="A225" s="114">
        <v>220</v>
      </c>
      <c r="B225" s="114" t="s">
        <v>192</v>
      </c>
      <c r="C225" s="131">
        <v>129.85520687323941</v>
      </c>
      <c r="D225" s="117">
        <v>1980.6363904600939</v>
      </c>
      <c r="E225" s="117">
        <v>840.72000666666656</v>
      </c>
      <c r="F225" s="117">
        <v>118.83916666666666</v>
      </c>
      <c r="G225" s="117">
        <v>0.16916666666666666</v>
      </c>
      <c r="H225" s="117">
        <v>1.6213839999999999</v>
      </c>
      <c r="I225" s="117">
        <v>473.19176666666664</v>
      </c>
      <c r="J225" s="117">
        <v>-802.78747426666678</v>
      </c>
      <c r="K225" s="117">
        <v>2742.2456137333329</v>
      </c>
      <c r="L225" s="117">
        <v>1938.8741666666667</v>
      </c>
      <c r="M225" s="117">
        <f t="shared" si="6"/>
        <v>4681.1197803999994</v>
      </c>
      <c r="N225" s="131">
        <v>282.39104666666663</v>
      </c>
      <c r="O225" s="117">
        <v>57.715800000000002</v>
      </c>
      <c r="P225" s="117">
        <v>1527.645416666667</v>
      </c>
      <c r="Q225" s="117">
        <v>840.72000666666656</v>
      </c>
      <c r="R225" s="117">
        <v>118.83916666666666</v>
      </c>
      <c r="S225" s="117">
        <v>0.16916666666666666</v>
      </c>
      <c r="T225" s="117">
        <v>1.6213839999999999</v>
      </c>
      <c r="U225" s="117">
        <v>473.19176666666664</v>
      </c>
      <c r="V225" s="117">
        <v>-802.78747426666678</v>
      </c>
      <c r="W225" s="117">
        <v>2499.5062797333335</v>
      </c>
      <c r="X225" s="117">
        <v>1938.8741666666667</v>
      </c>
      <c r="Y225" s="132">
        <f t="shared" si="7"/>
        <v>4438.3804464000004</v>
      </c>
    </row>
    <row r="226" spans="1:25" s="114" customFormat="1" ht="13" x14ac:dyDescent="0.3">
      <c r="A226" s="114">
        <v>221</v>
      </c>
      <c r="B226" s="114" t="s">
        <v>192</v>
      </c>
      <c r="C226" s="131">
        <v>3788.9177791995303</v>
      </c>
      <c r="D226" s="117">
        <v>9731.7323173838031</v>
      </c>
      <c r="E226" s="117">
        <v>4755.8412400000007</v>
      </c>
      <c r="F226" s="117">
        <v>494.33833333333331</v>
      </c>
      <c r="G226" s="117">
        <v>1.0833333333333334E-2</v>
      </c>
      <c r="H226" s="117">
        <v>6.4202795000000004</v>
      </c>
      <c r="I226" s="117">
        <v>2230.4596999999999</v>
      </c>
      <c r="J226" s="117">
        <v>-4358.257933599999</v>
      </c>
      <c r="K226" s="117">
        <v>16649.462549150001</v>
      </c>
      <c r="L226" s="117">
        <v>7425.3975</v>
      </c>
      <c r="M226" s="117">
        <f t="shared" si="6"/>
        <v>24074.86004915</v>
      </c>
      <c r="N226" s="131">
        <v>1118.1986795833332</v>
      </c>
      <c r="O226" s="117">
        <v>2162.5841333333333</v>
      </c>
      <c r="P226" s="117">
        <v>7522.4934999999978</v>
      </c>
      <c r="Q226" s="117">
        <v>4755.8412400000007</v>
      </c>
      <c r="R226" s="117">
        <v>494.33833333333331</v>
      </c>
      <c r="S226" s="117">
        <v>1.0833333333333334E-2</v>
      </c>
      <c r="T226" s="117">
        <v>6.4202795000000004</v>
      </c>
      <c r="U226" s="117">
        <v>2230.4596999999999</v>
      </c>
      <c r="V226" s="117">
        <v>-4358.257933599999</v>
      </c>
      <c r="W226" s="117">
        <v>13932.088765483335</v>
      </c>
      <c r="X226" s="117">
        <v>7425.3975</v>
      </c>
      <c r="Y226" s="132">
        <f t="shared" si="7"/>
        <v>21357.486265483334</v>
      </c>
    </row>
    <row r="227" spans="1:25" s="114" customFormat="1" ht="13" x14ac:dyDescent="0.3">
      <c r="A227" s="114">
        <v>222</v>
      </c>
      <c r="B227" s="114" t="s">
        <v>192</v>
      </c>
      <c r="C227" s="131">
        <v>44195.854887087917</v>
      </c>
      <c r="D227" s="117">
        <v>36011.339111116256</v>
      </c>
      <c r="E227" s="117">
        <v>57189.959743333333</v>
      </c>
      <c r="F227" s="117">
        <v>10304.651666666667</v>
      </c>
      <c r="G227" s="117">
        <v>11.470833333333333</v>
      </c>
      <c r="H227" s="117">
        <v>196.59600022499998</v>
      </c>
      <c r="I227" s="117">
        <v>354.48187933333332</v>
      </c>
      <c r="J227" s="117">
        <v>0</v>
      </c>
      <c r="K227" s="117">
        <v>148264.35412109582</v>
      </c>
      <c r="L227" s="117">
        <v>176868.29083333336</v>
      </c>
      <c r="M227" s="117">
        <f t="shared" si="6"/>
        <v>325132.64495442918</v>
      </c>
      <c r="N227" s="131">
        <v>34240.470039187494</v>
      </c>
      <c r="O227" s="117">
        <v>23801.044333333335</v>
      </c>
      <c r="P227" s="117">
        <v>25991.526184666665</v>
      </c>
      <c r="Q227" s="117">
        <v>57189.959743333333</v>
      </c>
      <c r="R227" s="117">
        <v>10304.651666666667</v>
      </c>
      <c r="S227" s="117">
        <v>11.470833333333333</v>
      </c>
      <c r="T227" s="117">
        <v>196.59600022499998</v>
      </c>
      <c r="U227" s="117">
        <v>354.48187933333332</v>
      </c>
      <c r="V227" s="117">
        <v>0</v>
      </c>
      <c r="W227" s="117">
        <v>152090.20068007914</v>
      </c>
      <c r="X227" s="117">
        <v>176868.29083333336</v>
      </c>
      <c r="Y227" s="132">
        <f t="shared" si="7"/>
        <v>328958.4915134125</v>
      </c>
    </row>
    <row r="228" spans="1:25" s="114" customFormat="1" ht="13" x14ac:dyDescent="0.3">
      <c r="A228" s="114">
        <v>223</v>
      </c>
      <c r="B228" s="114" t="s">
        <v>192</v>
      </c>
      <c r="C228" s="131">
        <v>359.59329773708913</v>
      </c>
      <c r="D228" s="117">
        <v>5280.6619119295774</v>
      </c>
      <c r="E228" s="117">
        <v>7749.52549</v>
      </c>
      <c r="F228" s="117">
        <v>159.70250000000001</v>
      </c>
      <c r="G228" s="117">
        <v>8.3333333333333339E-4</v>
      </c>
      <c r="H228" s="117">
        <v>2.5916579999999998</v>
      </c>
      <c r="I228" s="117">
        <v>30.714433333333336</v>
      </c>
      <c r="J228" s="117">
        <v>-6122.1251371000008</v>
      </c>
      <c r="K228" s="117">
        <v>7460.6649872333301</v>
      </c>
      <c r="L228" s="117">
        <v>2640.0766666666668</v>
      </c>
      <c r="M228" s="117">
        <f t="shared" si="6"/>
        <v>10100.741653899997</v>
      </c>
      <c r="N228" s="131">
        <v>451.38043499999998</v>
      </c>
      <c r="O228" s="117">
        <v>182.04266666666669</v>
      </c>
      <c r="P228" s="117">
        <v>4091.400000000001</v>
      </c>
      <c r="Q228" s="117">
        <v>7749.52549</v>
      </c>
      <c r="R228" s="117">
        <v>159.70250000000001</v>
      </c>
      <c r="S228" s="117">
        <v>8.3333333333333339E-4</v>
      </c>
      <c r="T228" s="117">
        <v>2.5916579999999998</v>
      </c>
      <c r="U228" s="117">
        <v>30.714433333333336</v>
      </c>
      <c r="V228" s="117">
        <v>-6122.1251371000008</v>
      </c>
      <c r="W228" s="117">
        <v>6545.2328792333328</v>
      </c>
      <c r="X228" s="117">
        <v>2640.0766666666668</v>
      </c>
      <c r="Y228" s="132">
        <f t="shared" si="7"/>
        <v>9185.3095458999996</v>
      </c>
    </row>
    <row r="229" spans="1:25" s="114" customFormat="1" ht="13" x14ac:dyDescent="0.3">
      <c r="A229" s="114">
        <v>224</v>
      </c>
      <c r="B229" s="114" t="s">
        <v>192</v>
      </c>
      <c r="C229" s="131">
        <v>85438.554775453056</v>
      </c>
      <c r="D229" s="117">
        <v>199982.64101479691</v>
      </c>
      <c r="E229" s="117">
        <v>142071.91760000004</v>
      </c>
      <c r="F229" s="117">
        <v>19817.115833333337</v>
      </c>
      <c r="G229" s="117">
        <v>1.9850000000000001</v>
      </c>
      <c r="H229" s="117">
        <v>283.23204149999998</v>
      </c>
      <c r="I229" s="117">
        <v>3302.2489666666665</v>
      </c>
      <c r="J229" s="117">
        <v>-118462.45760000002</v>
      </c>
      <c r="K229" s="117">
        <v>332435.23763175</v>
      </c>
      <c r="L229" s="117">
        <v>283050.79250000004</v>
      </c>
      <c r="M229" s="117">
        <f t="shared" si="6"/>
        <v>615486.03013175004</v>
      </c>
      <c r="N229" s="131">
        <v>49329.580561250004</v>
      </c>
      <c r="O229" s="117">
        <v>47144.91333333333</v>
      </c>
      <c r="P229" s="117">
        <v>152968.96013333337</v>
      </c>
      <c r="Q229" s="117">
        <v>142071.91760000004</v>
      </c>
      <c r="R229" s="117">
        <v>19817.115833333337</v>
      </c>
      <c r="S229" s="117">
        <v>1.9850000000000001</v>
      </c>
      <c r="T229" s="117">
        <v>283.23204149999998</v>
      </c>
      <c r="U229" s="117">
        <v>3302.2489666666665</v>
      </c>
      <c r="V229" s="117">
        <v>-118462.45760000002</v>
      </c>
      <c r="W229" s="117">
        <v>296457.49586941674</v>
      </c>
      <c r="X229" s="117">
        <v>283050.79250000004</v>
      </c>
      <c r="Y229" s="132">
        <f t="shared" si="7"/>
        <v>579508.28836941672</v>
      </c>
    </row>
    <row r="230" spans="1:25" s="114" customFormat="1" ht="13" x14ac:dyDescent="0.3">
      <c r="A230" s="114">
        <v>225</v>
      </c>
      <c r="B230" s="114" t="s">
        <v>192</v>
      </c>
      <c r="C230" s="131">
        <v>3467.8083274796736</v>
      </c>
      <c r="D230" s="117">
        <v>55128.165251513732</v>
      </c>
      <c r="E230" s="117">
        <v>22186.582879999998</v>
      </c>
      <c r="F230" s="117">
        <v>1112.56</v>
      </c>
      <c r="G230" s="117">
        <v>0.33833333333333332</v>
      </c>
      <c r="H230" s="117">
        <v>3.9147018604999997</v>
      </c>
      <c r="I230" s="117">
        <v>180.73144836666665</v>
      </c>
      <c r="J230" s="117">
        <v>-21618.0670832</v>
      </c>
      <c r="K230" s="117">
        <v>60462.033859353905</v>
      </c>
      <c r="L230" s="117">
        <v>10206.761666666667</v>
      </c>
      <c r="M230" s="117">
        <f t="shared" si="6"/>
        <v>70668.795526020578</v>
      </c>
      <c r="N230" s="131">
        <v>681.81057403708337</v>
      </c>
      <c r="O230" s="117">
        <v>2002.2624666666668</v>
      </c>
      <c r="P230" s="117">
        <v>42959.700000000004</v>
      </c>
      <c r="Q230" s="117">
        <v>22186.582879999998</v>
      </c>
      <c r="R230" s="117">
        <v>1112.56</v>
      </c>
      <c r="S230" s="117">
        <v>0.33833333333333332</v>
      </c>
      <c r="T230" s="117">
        <v>3.9147018604999997</v>
      </c>
      <c r="U230" s="117">
        <v>180.73144836666665</v>
      </c>
      <c r="V230" s="117">
        <v>-21618.0670832</v>
      </c>
      <c r="W230" s="117">
        <v>47509.833321064245</v>
      </c>
      <c r="X230" s="117">
        <v>10206.761666666667</v>
      </c>
      <c r="Y230" s="132">
        <f t="shared" si="7"/>
        <v>57716.59498773091</v>
      </c>
    </row>
    <row r="231" spans="1:25" s="114" customFormat="1" ht="13" x14ac:dyDescent="0.3">
      <c r="A231" s="114">
        <v>226</v>
      </c>
      <c r="B231" s="114" t="s">
        <v>192</v>
      </c>
      <c r="C231" s="131">
        <v>1521619.4321701452</v>
      </c>
      <c r="D231" s="117">
        <v>626933.53233335447</v>
      </c>
      <c r="E231" s="117">
        <v>275641.08480000001</v>
      </c>
      <c r="F231" s="117">
        <v>271575.94416666665</v>
      </c>
      <c r="G231" s="117">
        <v>318.91666666666669</v>
      </c>
      <c r="H231" s="117">
        <v>5293.2516209999994</v>
      </c>
      <c r="I231" s="117">
        <v>5462.282666666667</v>
      </c>
      <c r="J231" s="117">
        <v>-252031.62480000002</v>
      </c>
      <c r="K231" s="117">
        <v>2454812.8196244999</v>
      </c>
      <c r="L231" s="117">
        <v>4762985.7408333337</v>
      </c>
      <c r="M231" s="117">
        <f t="shared" si="6"/>
        <v>7217798.5604578331</v>
      </c>
      <c r="N231" s="131">
        <v>921907.99065749999</v>
      </c>
      <c r="O231" s="117">
        <v>836713.60666666657</v>
      </c>
      <c r="P231" s="117">
        <v>432529.47306666669</v>
      </c>
      <c r="Q231" s="117">
        <v>275641.08480000001</v>
      </c>
      <c r="R231" s="117">
        <v>271575.94416666665</v>
      </c>
      <c r="S231" s="117">
        <v>318.91666666666669</v>
      </c>
      <c r="T231" s="117">
        <v>5293.2516209999994</v>
      </c>
      <c r="U231" s="117">
        <v>5462.282666666667</v>
      </c>
      <c r="V231" s="117">
        <v>-252031.62480000002</v>
      </c>
      <c r="W231" s="117">
        <v>2497410.9255118333</v>
      </c>
      <c r="X231" s="117">
        <v>4762985.7408333337</v>
      </c>
      <c r="Y231" s="132">
        <f t="shared" si="7"/>
        <v>7260396.666345167</v>
      </c>
    </row>
    <row r="232" spans="1:25" s="114" customFormat="1" ht="13" x14ac:dyDescent="0.3">
      <c r="A232" s="114">
        <v>227</v>
      </c>
      <c r="B232" s="114" t="s">
        <v>192</v>
      </c>
      <c r="C232" s="131">
        <v>5364.1456029225346</v>
      </c>
      <c r="D232" s="117">
        <v>12220.396092494133</v>
      </c>
      <c r="E232" s="117">
        <v>5173.8067000000001</v>
      </c>
      <c r="F232" s="117">
        <v>1049.6724999999999</v>
      </c>
      <c r="G232" s="117">
        <v>0.79499999999999993</v>
      </c>
      <c r="H232" s="117">
        <v>12.451472499999999</v>
      </c>
      <c r="I232" s="117">
        <v>388.02316666666661</v>
      </c>
      <c r="J232" s="117">
        <v>-4940.0730459999986</v>
      </c>
      <c r="K232" s="117">
        <v>19269.217488583337</v>
      </c>
      <c r="L232" s="117">
        <v>16199.039166666664</v>
      </c>
      <c r="M232" s="117">
        <f t="shared" si="6"/>
        <v>35468.256655249999</v>
      </c>
      <c r="N232" s="131">
        <v>2168.6314604166669</v>
      </c>
      <c r="O232" s="117">
        <v>3022.3220000000001</v>
      </c>
      <c r="P232" s="117">
        <v>9399.3474833333312</v>
      </c>
      <c r="Q232" s="117">
        <v>5173.8067000000001</v>
      </c>
      <c r="R232" s="117">
        <v>1049.6724999999999</v>
      </c>
      <c r="S232" s="117">
        <v>0.79499999999999993</v>
      </c>
      <c r="T232" s="117">
        <v>12.451472499999999</v>
      </c>
      <c r="U232" s="117">
        <v>388.02316666666661</v>
      </c>
      <c r="V232" s="117">
        <v>-4940.0730459999986</v>
      </c>
      <c r="W232" s="117">
        <v>16274.976736916666</v>
      </c>
      <c r="X232" s="117">
        <v>16199.039166666664</v>
      </c>
      <c r="Y232" s="132">
        <f t="shared" si="7"/>
        <v>32474.015903583328</v>
      </c>
    </row>
    <row r="233" spans="1:25" s="114" customFormat="1" ht="13" x14ac:dyDescent="0.3">
      <c r="A233" s="114">
        <v>228</v>
      </c>
      <c r="B233" s="114" t="s">
        <v>192</v>
      </c>
      <c r="C233" s="131">
        <v>1084.3473712488262</v>
      </c>
      <c r="D233" s="117">
        <v>1620.1831880845073</v>
      </c>
      <c r="E233" s="117">
        <v>1474.9796800000001</v>
      </c>
      <c r="F233" s="117">
        <v>252.43000000000004</v>
      </c>
      <c r="G233" s="117">
        <v>0.23333333333333331</v>
      </c>
      <c r="H233" s="117">
        <v>3.4073559999999996</v>
      </c>
      <c r="I233" s="117">
        <v>694.8537</v>
      </c>
      <c r="J233" s="117">
        <v>-1170.8898351999999</v>
      </c>
      <c r="K233" s="117">
        <v>3959.5447934666672</v>
      </c>
      <c r="L233" s="117">
        <v>3941.8674999999989</v>
      </c>
      <c r="M233" s="117">
        <f t="shared" si="6"/>
        <v>7901.4122934666666</v>
      </c>
      <c r="N233" s="131">
        <v>593.4478366666666</v>
      </c>
      <c r="O233" s="117">
        <v>600.53393333333327</v>
      </c>
      <c r="P233" s="117">
        <v>1227.42</v>
      </c>
      <c r="Q233" s="117">
        <v>1474.9796800000001</v>
      </c>
      <c r="R233" s="117">
        <v>252.43000000000004</v>
      </c>
      <c r="S233" s="117">
        <v>0.23333333333333331</v>
      </c>
      <c r="T233" s="117">
        <v>3.4073559999999996</v>
      </c>
      <c r="U233" s="117">
        <v>694.8537</v>
      </c>
      <c r="V233" s="117">
        <v>-1170.8898351999999</v>
      </c>
      <c r="W233" s="117">
        <v>3676.4160041333334</v>
      </c>
      <c r="X233" s="117">
        <v>3941.8674999999989</v>
      </c>
      <c r="Y233" s="132">
        <f t="shared" si="7"/>
        <v>7618.2835041333328</v>
      </c>
    </row>
    <row r="234" spans="1:25" s="114" customFormat="1" ht="13" x14ac:dyDescent="0.3">
      <c r="A234" s="114">
        <v>229</v>
      </c>
      <c r="B234" s="114" t="s">
        <v>192</v>
      </c>
      <c r="C234" s="131">
        <v>100665.0106286606</v>
      </c>
      <c r="D234" s="117">
        <v>76172.183906075195</v>
      </c>
      <c r="E234" s="117">
        <v>83736.271071999989</v>
      </c>
      <c r="F234" s="117">
        <v>26126.080000000002</v>
      </c>
      <c r="G234" s="117">
        <v>35.163333333333327</v>
      </c>
      <c r="H234" s="117">
        <v>511.98449341500003</v>
      </c>
      <c r="I234" s="117">
        <v>712.85853666666674</v>
      </c>
      <c r="J234" s="117">
        <v>0</v>
      </c>
      <c r="K234" s="117">
        <v>287959.55197015079</v>
      </c>
      <c r="L234" s="117">
        <v>457724.97500000003</v>
      </c>
      <c r="M234" s="117">
        <f t="shared" si="6"/>
        <v>745684.52697015088</v>
      </c>
      <c r="N234" s="131">
        <v>89170.632603112492</v>
      </c>
      <c r="O234" s="117">
        <v>53460.34580000001</v>
      </c>
      <c r="P234" s="117">
        <v>53951.885570666673</v>
      </c>
      <c r="Q234" s="117">
        <v>83736.271071999989</v>
      </c>
      <c r="R234" s="117">
        <v>26126.080000000002</v>
      </c>
      <c r="S234" s="117">
        <v>35.163333333333327</v>
      </c>
      <c r="T234" s="117">
        <v>511.98449341500003</v>
      </c>
      <c r="U234" s="117">
        <v>712.85853666666674</v>
      </c>
      <c r="V234" s="117">
        <v>0</v>
      </c>
      <c r="W234" s="117">
        <v>307705.22140919417</v>
      </c>
      <c r="X234" s="117">
        <v>457724.97500000003</v>
      </c>
      <c r="Y234" s="132">
        <f t="shared" si="7"/>
        <v>765430.19640919426</v>
      </c>
    </row>
    <row r="235" spans="1:25" s="114" customFormat="1" ht="13" x14ac:dyDescent="0.3">
      <c r="A235" s="114">
        <v>230</v>
      </c>
      <c r="B235" s="114" t="s">
        <v>192</v>
      </c>
      <c r="C235" s="131">
        <v>228123.30971192487</v>
      </c>
      <c r="D235" s="117">
        <v>161465.78026140845</v>
      </c>
      <c r="E235" s="117">
        <v>124697.80000000003</v>
      </c>
      <c r="F235" s="117">
        <v>47575.724999999999</v>
      </c>
      <c r="G235" s="117">
        <v>66.48</v>
      </c>
      <c r="H235" s="117">
        <v>875.35583999999983</v>
      </c>
      <c r="I235" s="117">
        <v>704.48533333333319</v>
      </c>
      <c r="J235" s="117">
        <v>-101088.34000000001</v>
      </c>
      <c r="K235" s="117">
        <v>462420.59614666662</v>
      </c>
      <c r="L235" s="117">
        <v>804582.13583333325</v>
      </c>
      <c r="M235" s="117">
        <f t="shared" si="6"/>
        <v>1267002.7319799999</v>
      </c>
      <c r="N235" s="131">
        <v>152457.8088</v>
      </c>
      <c r="O235" s="117">
        <v>124484.08533333334</v>
      </c>
      <c r="P235" s="117">
        <v>116604.89999999998</v>
      </c>
      <c r="Q235" s="117">
        <v>124697.80000000003</v>
      </c>
      <c r="R235" s="117">
        <v>47575.724999999999</v>
      </c>
      <c r="S235" s="117">
        <v>66.48</v>
      </c>
      <c r="T235" s="117">
        <v>875.35583999999983</v>
      </c>
      <c r="U235" s="117">
        <v>704.48533333333319</v>
      </c>
      <c r="V235" s="117">
        <v>-101088.34000000001</v>
      </c>
      <c r="W235" s="117">
        <v>466378.3003066667</v>
      </c>
      <c r="X235" s="117">
        <v>804582.13583333325</v>
      </c>
      <c r="Y235" s="132">
        <f t="shared" si="7"/>
        <v>1270960.4361399999</v>
      </c>
    </row>
    <row r="236" spans="1:25" s="114" customFormat="1" ht="13" x14ac:dyDescent="0.3">
      <c r="A236" s="114">
        <v>231</v>
      </c>
      <c r="B236" s="114" t="s">
        <v>192</v>
      </c>
      <c r="C236" s="131">
        <v>374.17163492957746</v>
      </c>
      <c r="D236" s="117">
        <v>309725.1566050704</v>
      </c>
      <c r="E236" s="117">
        <v>153550.75414000003</v>
      </c>
      <c r="F236" s="117">
        <v>1218.2008333333333</v>
      </c>
      <c r="G236" s="117">
        <v>0</v>
      </c>
      <c r="H236" s="117">
        <v>18.881440000000001</v>
      </c>
      <c r="I236" s="117">
        <v>1984.5673333333334</v>
      </c>
      <c r="J236" s="117">
        <v>-140471.34939459999</v>
      </c>
      <c r="K236" s="117">
        <v>326400.38259206666</v>
      </c>
      <c r="L236" s="117">
        <v>20884.665000000001</v>
      </c>
      <c r="M236" s="117">
        <f t="shared" si="6"/>
        <v>347285.04759206664</v>
      </c>
      <c r="N236" s="131">
        <v>3288.5174666666662</v>
      </c>
      <c r="O236" s="117">
        <v>0</v>
      </c>
      <c r="P236" s="117">
        <v>241392.60000000006</v>
      </c>
      <c r="Q236" s="117">
        <v>153550.75414000003</v>
      </c>
      <c r="R236" s="117">
        <v>1218.2008333333333</v>
      </c>
      <c r="S236" s="117">
        <v>0</v>
      </c>
      <c r="T236" s="117">
        <v>18.881440000000001</v>
      </c>
      <c r="U236" s="117">
        <v>1984.5673333333334</v>
      </c>
      <c r="V236" s="117">
        <v>-140471.34939459999</v>
      </c>
      <c r="W236" s="117">
        <v>260982.17181873342</v>
      </c>
      <c r="X236" s="117">
        <v>20884.665000000001</v>
      </c>
      <c r="Y236" s="132">
        <f t="shared" si="7"/>
        <v>281866.83681873343</v>
      </c>
    </row>
    <row r="237" spans="1:25" s="114" customFormat="1" ht="13" x14ac:dyDescent="0.3">
      <c r="A237" s="114">
        <v>232</v>
      </c>
      <c r="B237" s="114" t="s">
        <v>192</v>
      </c>
      <c r="C237" s="131">
        <v>380.2482499436619</v>
      </c>
      <c r="D237" s="117">
        <v>82874.452363056349</v>
      </c>
      <c r="E237" s="117">
        <v>48242.247860000003</v>
      </c>
      <c r="F237" s="117">
        <v>1166.5058333333334</v>
      </c>
      <c r="G237" s="117">
        <v>0</v>
      </c>
      <c r="H237" s="117">
        <v>19.188078000000001</v>
      </c>
      <c r="I237" s="117">
        <v>728.21346666666659</v>
      </c>
      <c r="J237" s="117">
        <v>-42268.818385400002</v>
      </c>
      <c r="K237" s="117">
        <v>91142.037465600035</v>
      </c>
      <c r="L237" s="117">
        <v>16360.33</v>
      </c>
      <c r="M237" s="117">
        <f t="shared" si="6"/>
        <v>107502.36746560004</v>
      </c>
      <c r="N237" s="131">
        <v>3341.9235849999991</v>
      </c>
      <c r="O237" s="117">
        <v>0</v>
      </c>
      <c r="P237" s="117">
        <v>64439.55000000001</v>
      </c>
      <c r="Q237" s="117">
        <v>48242.247860000003</v>
      </c>
      <c r="R237" s="117">
        <v>1166.5058333333334</v>
      </c>
      <c r="S237" s="117">
        <v>0</v>
      </c>
      <c r="T237" s="117">
        <v>19.188078000000001</v>
      </c>
      <c r="U237" s="117">
        <v>728.21346666666659</v>
      </c>
      <c r="V237" s="117">
        <v>-42268.818385400002</v>
      </c>
      <c r="W237" s="117">
        <v>75668.810437600012</v>
      </c>
      <c r="X237" s="117">
        <v>16360.33</v>
      </c>
      <c r="Y237" s="132">
        <f t="shared" si="7"/>
        <v>92029.140437600014</v>
      </c>
    </row>
    <row r="238" spans="1:25" s="114" customFormat="1" ht="13" x14ac:dyDescent="0.3">
      <c r="A238" s="114">
        <v>233</v>
      </c>
      <c r="B238" s="114" t="s">
        <v>192</v>
      </c>
      <c r="C238" s="131">
        <v>8.9303776267605635</v>
      </c>
      <c r="D238" s="117">
        <v>68490.799946456566</v>
      </c>
      <c r="E238" s="117">
        <v>39535.535920000002</v>
      </c>
      <c r="F238" s="117">
        <v>18.73</v>
      </c>
      <c r="G238" s="117">
        <v>0</v>
      </c>
      <c r="H238" s="117">
        <v>0.45064449999999995</v>
      </c>
      <c r="I238" s="117">
        <v>1932.8199000000002</v>
      </c>
      <c r="J238" s="117">
        <v>-34739.982404800008</v>
      </c>
      <c r="K238" s="117">
        <v>75247.284383783321</v>
      </c>
      <c r="L238" s="117">
        <v>183.03166666666667</v>
      </c>
      <c r="M238" s="117">
        <f t="shared" si="6"/>
        <v>75430.316050449983</v>
      </c>
      <c r="N238" s="131">
        <v>78.487250416666669</v>
      </c>
      <c r="O238" s="117">
        <v>0</v>
      </c>
      <c r="P238" s="117">
        <v>53419.894466666658</v>
      </c>
      <c r="Q238" s="117">
        <v>39535.535920000002</v>
      </c>
      <c r="R238" s="117">
        <v>18.73</v>
      </c>
      <c r="S238" s="117">
        <v>0</v>
      </c>
      <c r="T238" s="117">
        <v>0.45064449999999995</v>
      </c>
      <c r="U238" s="117">
        <v>1932.8199000000002</v>
      </c>
      <c r="V238" s="117">
        <v>-34739.982404800008</v>
      </c>
      <c r="W238" s="117">
        <v>60245.935776783321</v>
      </c>
      <c r="X238" s="117">
        <v>183.03166666666667</v>
      </c>
      <c r="Y238" s="132">
        <f t="shared" si="7"/>
        <v>60428.96744344999</v>
      </c>
    </row>
    <row r="239" spans="1:25" s="114" customFormat="1" ht="13" x14ac:dyDescent="0.3">
      <c r="A239" s="114">
        <v>234</v>
      </c>
      <c r="B239" s="114" t="s">
        <v>192</v>
      </c>
      <c r="C239" s="131">
        <v>41316.208732734747</v>
      </c>
      <c r="D239" s="117">
        <v>51002.531604348587</v>
      </c>
      <c r="E239" s="117">
        <v>68757.545833333337</v>
      </c>
      <c r="F239" s="117">
        <v>7405.7641666666668</v>
      </c>
      <c r="G239" s="117">
        <v>1.8833333333333331</v>
      </c>
      <c r="H239" s="117">
        <v>141.63872249999997</v>
      </c>
      <c r="I239" s="117">
        <v>241.91123333333337</v>
      </c>
      <c r="J239" s="117">
        <v>-54318.46120833332</v>
      </c>
      <c r="K239" s="117">
        <v>114549.02241791671</v>
      </c>
      <c r="L239" s="117">
        <v>120481.09416666666</v>
      </c>
      <c r="M239" s="117">
        <f t="shared" si="6"/>
        <v>235030.11658458336</v>
      </c>
      <c r="N239" s="131">
        <v>24668.744168749996</v>
      </c>
      <c r="O239" s="117">
        <v>22743.54193333333</v>
      </c>
      <c r="P239" s="117">
        <v>38271.63749999999</v>
      </c>
      <c r="Q239" s="117">
        <v>68757.545833333337</v>
      </c>
      <c r="R239" s="117">
        <v>7405.7641666666668</v>
      </c>
      <c r="S239" s="117">
        <v>1.8833333333333331</v>
      </c>
      <c r="T239" s="117">
        <v>141.63872249999997</v>
      </c>
      <c r="U239" s="117">
        <v>241.91123333333337</v>
      </c>
      <c r="V239" s="117">
        <v>-54318.46120833332</v>
      </c>
      <c r="W239" s="117">
        <v>107914.20568291668</v>
      </c>
      <c r="X239" s="117">
        <v>120481.09416666666</v>
      </c>
      <c r="Y239" s="132">
        <f t="shared" si="7"/>
        <v>228395.29984958336</v>
      </c>
    </row>
    <row r="240" spans="1:25" s="114" customFormat="1" ht="13" x14ac:dyDescent="0.3">
      <c r="A240" s="114">
        <v>235</v>
      </c>
      <c r="B240" s="114" t="s">
        <v>192</v>
      </c>
      <c r="C240" s="131">
        <v>147761.67913284505</v>
      </c>
      <c r="D240" s="117">
        <v>51912.819829821608</v>
      </c>
      <c r="E240" s="117">
        <v>58367.825999999994</v>
      </c>
      <c r="F240" s="117">
        <v>27716.625833333328</v>
      </c>
      <c r="G240" s="117">
        <v>1.3933333333333333</v>
      </c>
      <c r="H240" s="117">
        <v>538.11657600000001</v>
      </c>
      <c r="I240" s="117">
        <v>492.37650000000002</v>
      </c>
      <c r="J240" s="117">
        <v>-46110.582539999996</v>
      </c>
      <c r="K240" s="117">
        <v>240680.25466533334</v>
      </c>
      <c r="L240" s="117">
        <v>449664.55916666659</v>
      </c>
      <c r="M240" s="117">
        <f t="shared" si="6"/>
        <v>690344.8138319999</v>
      </c>
      <c r="N240" s="131">
        <v>93721.970319999979</v>
      </c>
      <c r="O240" s="117">
        <v>80969.681999999986</v>
      </c>
      <c r="P240" s="117">
        <v>34750.002833333332</v>
      </c>
      <c r="Q240" s="117">
        <v>58367.825999999994</v>
      </c>
      <c r="R240" s="117">
        <v>27716.625833333328</v>
      </c>
      <c r="S240" s="117">
        <v>1.3933333333333333</v>
      </c>
      <c r="T240" s="117">
        <v>538.11657600000001</v>
      </c>
      <c r="U240" s="117">
        <v>492.37650000000002</v>
      </c>
      <c r="V240" s="117">
        <v>-46110.582539999996</v>
      </c>
      <c r="W240" s="117">
        <v>250447.41085599994</v>
      </c>
      <c r="X240" s="117">
        <v>449664.55916666659</v>
      </c>
      <c r="Y240" s="132">
        <f t="shared" si="7"/>
        <v>700111.9700226665</v>
      </c>
    </row>
    <row r="241" spans="1:25" s="114" customFormat="1" ht="13" x14ac:dyDescent="0.3">
      <c r="A241" s="114">
        <v>236</v>
      </c>
      <c r="B241" s="114" t="s">
        <v>192</v>
      </c>
      <c r="C241" s="131">
        <v>417.93743758685446</v>
      </c>
      <c r="D241" s="117">
        <v>1920.379610079812</v>
      </c>
      <c r="E241" s="117">
        <v>3420.1022200000007</v>
      </c>
      <c r="F241" s="117">
        <v>105.44416666666666</v>
      </c>
      <c r="G241" s="117">
        <v>0</v>
      </c>
      <c r="H241" s="117">
        <v>1.647286</v>
      </c>
      <c r="I241" s="117">
        <v>771.16700000000003</v>
      </c>
      <c r="J241" s="117">
        <v>-2813.4743128000005</v>
      </c>
      <c r="K241" s="117">
        <v>3823.2034075333345</v>
      </c>
      <c r="L241" s="117">
        <v>1691.7091666666668</v>
      </c>
      <c r="M241" s="117">
        <f t="shared" si="6"/>
        <v>5514.9125742000015</v>
      </c>
      <c r="N241" s="131">
        <v>286.90231166666666</v>
      </c>
      <c r="O241" s="117">
        <v>227.55333333333331</v>
      </c>
      <c r="P241" s="117">
        <v>1480.3670166666668</v>
      </c>
      <c r="Q241" s="117">
        <v>3420.1022200000007</v>
      </c>
      <c r="R241" s="117">
        <v>105.44416666666666</v>
      </c>
      <c r="S241" s="117">
        <v>0</v>
      </c>
      <c r="T241" s="117">
        <v>1.647286</v>
      </c>
      <c r="U241" s="117">
        <v>771.16700000000003</v>
      </c>
      <c r="V241" s="117">
        <v>-2813.4743128000005</v>
      </c>
      <c r="W241" s="117">
        <v>3479.7090215333342</v>
      </c>
      <c r="X241" s="117">
        <v>1691.7091666666668</v>
      </c>
      <c r="Y241" s="132">
        <f t="shared" si="7"/>
        <v>5171.4181882000012</v>
      </c>
    </row>
    <row r="242" spans="1:25" s="114" customFormat="1" ht="13" x14ac:dyDescent="0.3">
      <c r="A242" s="114">
        <v>237</v>
      </c>
      <c r="B242" s="114" t="s">
        <v>192</v>
      </c>
      <c r="C242" s="131">
        <v>0</v>
      </c>
      <c r="D242" s="117">
        <v>437.09999999999997</v>
      </c>
      <c r="E242" s="117">
        <v>217.16898666666665</v>
      </c>
      <c r="F242" s="117">
        <v>0</v>
      </c>
      <c r="G242" s="117">
        <v>0</v>
      </c>
      <c r="H242" s="117">
        <v>0</v>
      </c>
      <c r="I242" s="117">
        <v>0</v>
      </c>
      <c r="J242" s="117">
        <v>-198.59621146666666</v>
      </c>
      <c r="K242" s="117">
        <v>455.67277519999993</v>
      </c>
      <c r="L242" s="117">
        <v>0</v>
      </c>
      <c r="M242" s="117">
        <f t="shared" si="6"/>
        <v>455.67277519999993</v>
      </c>
      <c r="N242" s="131">
        <v>0</v>
      </c>
      <c r="O242" s="117">
        <v>0</v>
      </c>
      <c r="P242" s="117">
        <v>340.95</v>
      </c>
      <c r="Q242" s="117">
        <v>217.16898666666665</v>
      </c>
      <c r="R242" s="117">
        <v>0</v>
      </c>
      <c r="S242" s="117">
        <v>0</v>
      </c>
      <c r="T242" s="117">
        <v>0</v>
      </c>
      <c r="U242" s="117">
        <v>0</v>
      </c>
      <c r="V242" s="117">
        <v>-198.59621146666666</v>
      </c>
      <c r="W242" s="117">
        <v>359.52277519999996</v>
      </c>
      <c r="X242" s="117">
        <v>0</v>
      </c>
      <c r="Y242" s="132">
        <f t="shared" si="7"/>
        <v>359.52277519999996</v>
      </c>
    </row>
    <row r="243" spans="1:25" s="114" customFormat="1" ht="13" x14ac:dyDescent="0.3">
      <c r="A243" s="114">
        <v>238</v>
      </c>
      <c r="B243" s="114" t="s">
        <v>39</v>
      </c>
      <c r="C243" s="131">
        <v>710600.48585210473</v>
      </c>
      <c r="D243" s="117">
        <v>291835.76850661199</v>
      </c>
      <c r="E243" s="117">
        <v>167097.41200000001</v>
      </c>
      <c r="F243" s="117">
        <v>127315.01500000001</v>
      </c>
      <c r="G243" s="117">
        <v>166.93583333333333</v>
      </c>
      <c r="H243" s="117">
        <v>2088.6482922999999</v>
      </c>
      <c r="I243" s="117">
        <v>2028.7632115666665</v>
      </c>
      <c r="J243" s="117">
        <v>0</v>
      </c>
      <c r="K243" s="117">
        <v>1301133.028695917</v>
      </c>
      <c r="L243" s="117">
        <v>2063847.9750000003</v>
      </c>
      <c r="M243" s="117">
        <f t="shared" si="6"/>
        <v>3364981.0036959173</v>
      </c>
      <c r="N243" s="131">
        <v>363772.91090891667</v>
      </c>
      <c r="O243" s="117">
        <v>395233.81621666666</v>
      </c>
      <c r="P243" s="117">
        <v>205347.36599999995</v>
      </c>
      <c r="Q243" s="117">
        <v>167097.41200000001</v>
      </c>
      <c r="R243" s="117">
        <v>127315.01500000001</v>
      </c>
      <c r="S243" s="117">
        <v>166.93583333333333</v>
      </c>
      <c r="T243" s="117">
        <v>2088.6482922999999</v>
      </c>
      <c r="U243" s="117">
        <v>2028.7632115666665</v>
      </c>
      <c r="V243" s="117">
        <v>0</v>
      </c>
      <c r="W243" s="117">
        <v>1263050.8674627834</v>
      </c>
      <c r="X243" s="117">
        <v>2063847.9750000003</v>
      </c>
      <c r="Y243" s="132">
        <f t="shared" si="7"/>
        <v>3326898.8424627837</v>
      </c>
    </row>
    <row r="244" spans="1:25" s="114" customFormat="1" ht="13" x14ac:dyDescent="0.3">
      <c r="A244" s="114">
        <v>239</v>
      </c>
      <c r="B244" s="114" t="s">
        <v>39</v>
      </c>
      <c r="C244" s="131">
        <v>501047.25185027631</v>
      </c>
      <c r="D244" s="117">
        <v>176714.34492709872</v>
      </c>
      <c r="E244" s="117">
        <v>126674.92573459998</v>
      </c>
      <c r="F244" s="117">
        <v>95689.19</v>
      </c>
      <c r="G244" s="117">
        <v>131.98916666666665</v>
      </c>
      <c r="H244" s="117">
        <v>1602.05230185</v>
      </c>
      <c r="I244" s="117">
        <v>1611.2829359</v>
      </c>
      <c r="J244" s="117">
        <v>0</v>
      </c>
      <c r="K244" s="117">
        <v>903471.03691639181</v>
      </c>
      <c r="L244" s="117">
        <v>1565188.8316666668</v>
      </c>
      <c r="M244" s="117">
        <f t="shared" si="6"/>
        <v>2468659.8685830585</v>
      </c>
      <c r="N244" s="131">
        <v>279024.10923887504</v>
      </c>
      <c r="O244" s="117">
        <v>277167.20033333334</v>
      </c>
      <c r="P244" s="117">
        <v>120743.02780363335</v>
      </c>
      <c r="Q244" s="117">
        <v>126674.92573459998</v>
      </c>
      <c r="R244" s="117">
        <v>95689.19</v>
      </c>
      <c r="S244" s="117">
        <v>131.98916666666665</v>
      </c>
      <c r="T244" s="117">
        <v>1602.05230185</v>
      </c>
      <c r="U244" s="117">
        <v>1611.2829359</v>
      </c>
      <c r="V244" s="117">
        <v>0</v>
      </c>
      <c r="W244" s="117">
        <v>902643.77751485852</v>
      </c>
      <c r="X244" s="117">
        <v>1565188.8316666668</v>
      </c>
      <c r="Y244" s="132">
        <f t="shared" si="7"/>
        <v>2467832.6091815252</v>
      </c>
    </row>
    <row r="245" spans="1:25" s="114" customFormat="1" ht="13" x14ac:dyDescent="0.3">
      <c r="A245" s="114">
        <v>240</v>
      </c>
      <c r="B245" s="114" t="s">
        <v>39</v>
      </c>
      <c r="C245" s="131">
        <v>370501.97120256262</v>
      </c>
      <c r="D245" s="117">
        <v>128873.25370297897</v>
      </c>
      <c r="E245" s="117">
        <v>110565.94293339999</v>
      </c>
      <c r="F245" s="117">
        <v>67358.605833333349</v>
      </c>
      <c r="G245" s="117">
        <v>90.118333333333339</v>
      </c>
      <c r="H245" s="117">
        <v>1120.3814988500001</v>
      </c>
      <c r="I245" s="117">
        <v>1092.5138244333332</v>
      </c>
      <c r="J245" s="117">
        <v>0</v>
      </c>
      <c r="K245" s="117">
        <v>679602.78732889146</v>
      </c>
      <c r="L245" s="117">
        <v>1102536.1949999998</v>
      </c>
      <c r="M245" s="117">
        <f t="shared" si="6"/>
        <v>1782138.9823288913</v>
      </c>
      <c r="N245" s="131">
        <v>195133.1110497083</v>
      </c>
      <c r="O245" s="117">
        <v>205704.85175000003</v>
      </c>
      <c r="P245" s="117">
        <v>88566.628462633307</v>
      </c>
      <c r="Q245" s="117">
        <v>110565.94293339999</v>
      </c>
      <c r="R245" s="117">
        <v>67358.605833333349</v>
      </c>
      <c r="S245" s="117">
        <v>90.118333333333339</v>
      </c>
      <c r="T245" s="117">
        <v>1120.3814988500001</v>
      </c>
      <c r="U245" s="117">
        <v>1092.5138244333332</v>
      </c>
      <c r="V245" s="117">
        <v>0</v>
      </c>
      <c r="W245" s="117">
        <v>669632.15368569153</v>
      </c>
      <c r="X245" s="117">
        <v>1102536.1949999998</v>
      </c>
      <c r="Y245" s="132">
        <f t="shared" si="7"/>
        <v>1772168.3486856914</v>
      </c>
    </row>
    <row r="246" spans="1:25" s="114" customFormat="1" ht="13" x14ac:dyDescent="0.3">
      <c r="A246" s="114">
        <v>241</v>
      </c>
      <c r="B246" s="114" t="s">
        <v>39</v>
      </c>
      <c r="C246" s="131">
        <v>950490.38990413782</v>
      </c>
      <c r="D246" s="117">
        <v>353055.09951476194</v>
      </c>
      <c r="E246" s="117">
        <v>186274</v>
      </c>
      <c r="F246" s="117">
        <v>171990.41666666669</v>
      </c>
      <c r="G246" s="117">
        <v>227.85249999999999</v>
      </c>
      <c r="H246" s="117">
        <v>2802.2234334</v>
      </c>
      <c r="I246" s="117">
        <v>2836.2381987999997</v>
      </c>
      <c r="J246" s="117">
        <v>0</v>
      </c>
      <c r="K246" s="117">
        <v>1667676.2202177665</v>
      </c>
      <c r="L246" s="117">
        <v>2776060.4208333329</v>
      </c>
      <c r="M246" s="117">
        <f t="shared" si="6"/>
        <v>4443736.6410510996</v>
      </c>
      <c r="N246" s="131">
        <v>488053.9146505</v>
      </c>
      <c r="O246" s="117">
        <v>528560.67580000008</v>
      </c>
      <c r="P246" s="117">
        <v>245484</v>
      </c>
      <c r="Q246" s="117">
        <v>186274</v>
      </c>
      <c r="R246" s="117">
        <v>171990.41666666669</v>
      </c>
      <c r="S246" s="117">
        <v>227.85249999999999</v>
      </c>
      <c r="T246" s="117">
        <v>2802.2234334</v>
      </c>
      <c r="U246" s="117">
        <v>2836.2381987999997</v>
      </c>
      <c r="V246" s="117">
        <v>0</v>
      </c>
      <c r="W246" s="117">
        <v>1626229.321249367</v>
      </c>
      <c r="X246" s="117">
        <v>2776060.4208333329</v>
      </c>
      <c r="Y246" s="132">
        <f t="shared" si="7"/>
        <v>4402289.7420827001</v>
      </c>
    </row>
    <row r="247" spans="1:25" s="114" customFormat="1" ht="13" x14ac:dyDescent="0.3">
      <c r="A247" s="114">
        <v>242</v>
      </c>
      <c r="B247" s="114" t="s">
        <v>39</v>
      </c>
      <c r="C247" s="131">
        <v>848655.81942442711</v>
      </c>
      <c r="D247" s="117">
        <v>339305.51149623131</v>
      </c>
      <c r="E247" s="117">
        <v>183341.80000000002</v>
      </c>
      <c r="F247" s="117">
        <v>149874.97999999998</v>
      </c>
      <c r="G247" s="117">
        <v>210.44583333333333</v>
      </c>
      <c r="H247" s="117">
        <v>2372.3655339499996</v>
      </c>
      <c r="I247" s="117">
        <v>2569.2252126666667</v>
      </c>
      <c r="J247" s="117">
        <v>0</v>
      </c>
      <c r="K247" s="117">
        <v>1526330.1475006086</v>
      </c>
      <c r="L247" s="117">
        <v>2405158.6625000001</v>
      </c>
      <c r="M247" s="117">
        <f t="shared" si="6"/>
        <v>3931488.8100006087</v>
      </c>
      <c r="N247" s="131">
        <v>413186.99716295832</v>
      </c>
      <c r="O247" s="117">
        <v>473448.39623333333</v>
      </c>
      <c r="P247" s="117">
        <v>239346.89999999994</v>
      </c>
      <c r="Q247" s="117">
        <v>183341.80000000002</v>
      </c>
      <c r="R247" s="117">
        <v>149874.97999999998</v>
      </c>
      <c r="S247" s="117">
        <v>210.44583333333333</v>
      </c>
      <c r="T247" s="117">
        <v>2372.3655339499996</v>
      </c>
      <c r="U247" s="117">
        <v>2569.2252126666667</v>
      </c>
      <c r="V247" s="117">
        <v>0</v>
      </c>
      <c r="W247" s="117">
        <v>1464351.1099762416</v>
      </c>
      <c r="X247" s="117">
        <v>2405158.6625000001</v>
      </c>
      <c r="Y247" s="132">
        <f t="shared" si="7"/>
        <v>3869509.7724762419</v>
      </c>
    </row>
    <row r="248" spans="1:25" s="114" customFormat="1" ht="13" x14ac:dyDescent="0.3">
      <c r="A248" s="114">
        <v>243</v>
      </c>
      <c r="B248" s="114" t="s">
        <v>39</v>
      </c>
      <c r="C248" s="131">
        <v>484567.88103073853</v>
      </c>
      <c r="D248" s="117">
        <v>160686.15759814481</v>
      </c>
      <c r="E248" s="117">
        <v>121756.01025799998</v>
      </c>
      <c r="F248" s="117">
        <v>85821.727499999994</v>
      </c>
      <c r="G248" s="117">
        <v>122.01083333333332</v>
      </c>
      <c r="H248" s="117">
        <v>1395.2606613</v>
      </c>
      <c r="I248" s="117">
        <v>1481.0950424333334</v>
      </c>
      <c r="J248" s="117">
        <v>0</v>
      </c>
      <c r="K248" s="117">
        <v>855830.1429239501</v>
      </c>
      <c r="L248" s="117">
        <v>1392985.4616666667</v>
      </c>
      <c r="M248" s="117">
        <f t="shared" si="6"/>
        <v>2248815.6045906167</v>
      </c>
      <c r="N248" s="131">
        <v>243007.89850974994</v>
      </c>
      <c r="O248" s="117">
        <v>269854.77396666666</v>
      </c>
      <c r="P248" s="117">
        <v>110447.7286523333</v>
      </c>
      <c r="Q248" s="117">
        <v>121756.01025799998</v>
      </c>
      <c r="R248" s="117">
        <v>85821.727499999994</v>
      </c>
      <c r="S248" s="117">
        <v>122.01083333333332</v>
      </c>
      <c r="T248" s="117">
        <v>1395.2606613</v>
      </c>
      <c r="U248" s="117">
        <v>1481.0950424333334</v>
      </c>
      <c r="V248" s="117">
        <v>0</v>
      </c>
      <c r="W248" s="117">
        <v>833886.50542381662</v>
      </c>
      <c r="X248" s="117">
        <v>1392985.4616666667</v>
      </c>
      <c r="Y248" s="132">
        <f t="shared" si="7"/>
        <v>2226871.9670904833</v>
      </c>
    </row>
    <row r="249" spans="1:25" s="114" customFormat="1" ht="13" x14ac:dyDescent="0.3">
      <c r="A249" s="114">
        <v>244</v>
      </c>
      <c r="B249" s="114" t="s">
        <v>39</v>
      </c>
      <c r="C249" s="131">
        <v>541902.83211961668</v>
      </c>
      <c r="D249" s="117">
        <v>146774.11881467499</v>
      </c>
      <c r="E249" s="117">
        <v>115610.3112076</v>
      </c>
      <c r="F249" s="117">
        <v>95786.625000000015</v>
      </c>
      <c r="G249" s="117">
        <v>131.96166666666667</v>
      </c>
      <c r="H249" s="117">
        <v>1583.6941813499998</v>
      </c>
      <c r="I249" s="117">
        <v>1581.9457841666665</v>
      </c>
      <c r="J249" s="117">
        <v>0</v>
      </c>
      <c r="K249" s="117">
        <v>903371.48877407506</v>
      </c>
      <c r="L249" s="117">
        <v>1567913.2608333332</v>
      </c>
      <c r="M249" s="117">
        <f t="shared" si="6"/>
        <v>2471284.7496074084</v>
      </c>
      <c r="N249" s="131">
        <v>275826.73658512492</v>
      </c>
      <c r="O249" s="117">
        <v>301511.26966666663</v>
      </c>
      <c r="P249" s="117">
        <v>97584.769221799987</v>
      </c>
      <c r="Q249" s="117">
        <v>115610.3112076</v>
      </c>
      <c r="R249" s="117">
        <v>95786.625000000015</v>
      </c>
      <c r="S249" s="117">
        <v>131.96166666666667</v>
      </c>
      <c r="T249" s="117">
        <v>1583.6941813499998</v>
      </c>
      <c r="U249" s="117">
        <v>1581.9457841666665</v>
      </c>
      <c r="V249" s="117">
        <v>0</v>
      </c>
      <c r="W249" s="117">
        <v>889617.31331337488</v>
      </c>
      <c r="X249" s="117">
        <v>1567913.2608333332</v>
      </c>
      <c r="Y249" s="132">
        <f t="shared" si="7"/>
        <v>2457530.574146708</v>
      </c>
    </row>
    <row r="250" spans="1:25" s="114" customFormat="1" ht="13" x14ac:dyDescent="0.3">
      <c r="A250" s="114">
        <v>245</v>
      </c>
      <c r="B250" s="114" t="s">
        <v>39</v>
      </c>
      <c r="C250" s="131">
        <v>835357.64184492675</v>
      </c>
      <c r="D250" s="117">
        <v>275715.97349070647</v>
      </c>
      <c r="E250" s="117">
        <v>158929.87145460004</v>
      </c>
      <c r="F250" s="117">
        <v>149881.37</v>
      </c>
      <c r="G250" s="117">
        <v>201.49583333333331</v>
      </c>
      <c r="H250" s="117">
        <v>2512.2136614000001</v>
      </c>
      <c r="I250" s="117">
        <v>2403.7658168000003</v>
      </c>
      <c r="J250" s="117">
        <v>0</v>
      </c>
      <c r="K250" s="117">
        <v>1425002.3321017667</v>
      </c>
      <c r="L250" s="117">
        <v>2464854.2575000003</v>
      </c>
      <c r="M250" s="117">
        <f t="shared" si="6"/>
        <v>3889856.5896017672</v>
      </c>
      <c r="N250" s="131">
        <v>437543.87936049997</v>
      </c>
      <c r="O250" s="117">
        <v>463957.76730000012</v>
      </c>
      <c r="P250" s="117">
        <v>188252.68859696665</v>
      </c>
      <c r="Q250" s="117">
        <v>158929.87145460004</v>
      </c>
      <c r="R250" s="117">
        <v>149881.37</v>
      </c>
      <c r="S250" s="117">
        <v>201.49583333333331</v>
      </c>
      <c r="T250" s="117">
        <v>2512.2136614000001</v>
      </c>
      <c r="U250" s="117">
        <v>2403.7658168000003</v>
      </c>
      <c r="V250" s="117">
        <v>0</v>
      </c>
      <c r="W250" s="117">
        <v>1403683.0520236001</v>
      </c>
      <c r="X250" s="117">
        <v>2464854.2575000003</v>
      </c>
      <c r="Y250" s="132">
        <f t="shared" si="7"/>
        <v>3868537.3095236002</v>
      </c>
    </row>
    <row r="251" spans="1:25" s="114" customFormat="1" ht="13" x14ac:dyDescent="0.3">
      <c r="A251" s="114">
        <v>246</v>
      </c>
      <c r="B251" s="114" t="s">
        <v>39</v>
      </c>
      <c r="C251" s="131">
        <v>203612.03442660303</v>
      </c>
      <c r="D251" s="117">
        <v>84266.59780328942</v>
      </c>
      <c r="E251" s="117">
        <v>87751.976499999975</v>
      </c>
      <c r="F251" s="117">
        <v>38368.300000000003</v>
      </c>
      <c r="G251" s="117">
        <v>51.229166666666664</v>
      </c>
      <c r="H251" s="117">
        <v>618.74100835499996</v>
      </c>
      <c r="I251" s="117">
        <v>697.57888983333339</v>
      </c>
      <c r="J251" s="117">
        <v>0</v>
      </c>
      <c r="K251" s="117">
        <v>415366.45779474743</v>
      </c>
      <c r="L251" s="117">
        <v>618667.005</v>
      </c>
      <c r="M251" s="117">
        <f t="shared" si="6"/>
        <v>1034033.4627947474</v>
      </c>
      <c r="N251" s="131">
        <v>107764.05895516249</v>
      </c>
      <c r="O251" s="117">
        <v>113011.15656666667</v>
      </c>
      <c r="P251" s="117">
        <v>59126.317791666668</v>
      </c>
      <c r="Q251" s="117">
        <v>87751.976499999975</v>
      </c>
      <c r="R251" s="117">
        <v>38368.300000000003</v>
      </c>
      <c r="S251" s="117">
        <v>51.229166666666664</v>
      </c>
      <c r="T251" s="117">
        <v>618.74100835499996</v>
      </c>
      <c r="U251" s="117">
        <v>697.57888983333339</v>
      </c>
      <c r="V251" s="117">
        <v>0</v>
      </c>
      <c r="W251" s="117">
        <v>407389.35887835082</v>
      </c>
      <c r="X251" s="117">
        <v>618667.005</v>
      </c>
      <c r="Y251" s="132">
        <f t="shared" si="7"/>
        <v>1026056.3638783508</v>
      </c>
    </row>
    <row r="252" spans="1:25" s="114" customFormat="1" ht="13" x14ac:dyDescent="0.3">
      <c r="A252" s="114">
        <v>247</v>
      </c>
      <c r="B252" s="114" t="s">
        <v>39</v>
      </c>
      <c r="C252" s="131">
        <v>338585.54392132204</v>
      </c>
      <c r="D252" s="117">
        <v>123515.82337981129</v>
      </c>
      <c r="E252" s="117">
        <v>108071.2071934</v>
      </c>
      <c r="F252" s="117">
        <v>63559.647499999992</v>
      </c>
      <c r="G252" s="117">
        <v>92.727500000000006</v>
      </c>
      <c r="H252" s="117">
        <v>1031.8490296000002</v>
      </c>
      <c r="I252" s="117">
        <v>1128.9696570333333</v>
      </c>
      <c r="J252" s="117">
        <v>0</v>
      </c>
      <c r="K252" s="117">
        <v>635985.76818116673</v>
      </c>
      <c r="L252" s="117">
        <v>1032098.1125000002</v>
      </c>
      <c r="M252" s="117">
        <f t="shared" si="6"/>
        <v>1668083.8806811669</v>
      </c>
      <c r="N252" s="131">
        <v>179713.70598866662</v>
      </c>
      <c r="O252" s="117">
        <v>187891.2527833333</v>
      </c>
      <c r="P252" s="117">
        <v>85332.609820900019</v>
      </c>
      <c r="Q252" s="117">
        <v>108071.2071934</v>
      </c>
      <c r="R252" s="117">
        <v>63559.647499999992</v>
      </c>
      <c r="S252" s="117">
        <v>92.727500000000006</v>
      </c>
      <c r="T252" s="117">
        <v>1031.8490296000002</v>
      </c>
      <c r="U252" s="117">
        <v>1128.9696570333333</v>
      </c>
      <c r="V252" s="117">
        <v>0</v>
      </c>
      <c r="W252" s="117">
        <v>626821.96947293333</v>
      </c>
      <c r="X252" s="117">
        <v>1032098.1125000002</v>
      </c>
      <c r="Y252" s="132">
        <f t="shared" si="7"/>
        <v>1658920.0819729334</v>
      </c>
    </row>
    <row r="253" spans="1:25" s="114" customFormat="1" ht="13" x14ac:dyDescent="0.3">
      <c r="A253" s="114">
        <v>248</v>
      </c>
      <c r="B253" s="114" t="s">
        <v>39</v>
      </c>
      <c r="C253" s="131">
        <v>583914.90137994173</v>
      </c>
      <c r="D253" s="117">
        <v>220437.71010599157</v>
      </c>
      <c r="E253" s="117">
        <v>142291</v>
      </c>
      <c r="F253" s="117">
        <v>105284.07166666667</v>
      </c>
      <c r="G253" s="117">
        <v>168.85250000000002</v>
      </c>
      <c r="H253" s="117">
        <v>1735.1851956</v>
      </c>
      <c r="I253" s="117">
        <v>1858.8548372666667</v>
      </c>
      <c r="J253" s="117">
        <v>0</v>
      </c>
      <c r="K253" s="117">
        <v>1055690.5756854666</v>
      </c>
      <c r="L253" s="117">
        <v>1724759.8499999999</v>
      </c>
      <c r="M253" s="117">
        <f t="shared" si="6"/>
        <v>2780450.4256854663</v>
      </c>
      <c r="N253" s="131">
        <v>302211.42156699998</v>
      </c>
      <c r="O253" s="117">
        <v>324550.47578333336</v>
      </c>
      <c r="P253" s="117">
        <v>153427.5</v>
      </c>
      <c r="Q253" s="117">
        <v>142291</v>
      </c>
      <c r="R253" s="117">
        <v>105284.07166666667</v>
      </c>
      <c r="S253" s="117">
        <v>168.85250000000002</v>
      </c>
      <c r="T253" s="117">
        <v>1735.1851956</v>
      </c>
      <c r="U253" s="117">
        <v>1858.8548372666667</v>
      </c>
      <c r="V253" s="117">
        <v>0</v>
      </c>
      <c r="W253" s="117">
        <v>1031527.3615498667</v>
      </c>
      <c r="X253" s="117">
        <v>1724759.8499999999</v>
      </c>
      <c r="Y253" s="132">
        <f t="shared" si="7"/>
        <v>2756287.2115498665</v>
      </c>
    </row>
    <row r="254" spans="1:25" s="114" customFormat="1" ht="13" x14ac:dyDescent="0.3">
      <c r="A254" s="114">
        <v>249</v>
      </c>
      <c r="B254" s="114" t="s">
        <v>39</v>
      </c>
      <c r="C254" s="131">
        <v>197871.0456645689</v>
      </c>
      <c r="D254" s="117">
        <v>78933.46255172613</v>
      </c>
      <c r="E254" s="117">
        <v>84609.131199999989</v>
      </c>
      <c r="F254" s="117">
        <v>36137.352500000001</v>
      </c>
      <c r="G254" s="117">
        <v>50.014999999999993</v>
      </c>
      <c r="H254" s="117">
        <v>608.40834376999987</v>
      </c>
      <c r="I254" s="117">
        <v>587.68020393333325</v>
      </c>
      <c r="J254" s="117">
        <v>0</v>
      </c>
      <c r="K254" s="117">
        <v>398797.09546399838</v>
      </c>
      <c r="L254" s="117">
        <v>594430.3566666668</v>
      </c>
      <c r="M254" s="117">
        <f t="shared" si="6"/>
        <v>993227.45213066519</v>
      </c>
      <c r="N254" s="131">
        <v>105964.45320660832</v>
      </c>
      <c r="O254" s="117">
        <v>109741.47375</v>
      </c>
      <c r="P254" s="117">
        <v>55076.608400000019</v>
      </c>
      <c r="Q254" s="117">
        <v>84609.131199999989</v>
      </c>
      <c r="R254" s="117">
        <v>36137.352500000001</v>
      </c>
      <c r="S254" s="117">
        <v>50.014999999999993</v>
      </c>
      <c r="T254" s="117">
        <v>608.40834376999987</v>
      </c>
      <c r="U254" s="117">
        <v>587.68020393333325</v>
      </c>
      <c r="V254" s="117">
        <v>0</v>
      </c>
      <c r="W254" s="117">
        <v>392775.12260431168</v>
      </c>
      <c r="X254" s="117">
        <v>594430.3566666668</v>
      </c>
      <c r="Y254" s="132">
        <f t="shared" si="7"/>
        <v>987205.47927097848</v>
      </c>
    </row>
    <row r="255" spans="1:25" s="114" customFormat="1" ht="13" x14ac:dyDescent="0.3">
      <c r="A255" s="114">
        <v>250</v>
      </c>
      <c r="B255" s="114" t="s">
        <v>39</v>
      </c>
      <c r="C255" s="131">
        <v>179639.91997246642</v>
      </c>
      <c r="D255" s="117">
        <v>63551.101336591906</v>
      </c>
      <c r="E255" s="117">
        <v>76116.250006000002</v>
      </c>
      <c r="F255" s="117">
        <v>30922.323333333334</v>
      </c>
      <c r="G255" s="117">
        <v>43.081666666666671</v>
      </c>
      <c r="H255" s="117">
        <v>509.54639834999989</v>
      </c>
      <c r="I255" s="117">
        <v>528.21059546666675</v>
      </c>
      <c r="J255" s="117">
        <v>0</v>
      </c>
      <c r="K255" s="117">
        <v>351310.43330887501</v>
      </c>
      <c r="L255" s="117">
        <v>506946.31749999995</v>
      </c>
      <c r="M255" s="117">
        <f t="shared" si="6"/>
        <v>858256.75080887496</v>
      </c>
      <c r="N255" s="131">
        <v>88745.997712625001</v>
      </c>
      <c r="O255" s="117">
        <v>100131.27588333334</v>
      </c>
      <c r="P255" s="117">
        <v>44133.116929499993</v>
      </c>
      <c r="Q255" s="117">
        <v>76116.250006000002</v>
      </c>
      <c r="R255" s="117">
        <v>30922.323333333334</v>
      </c>
      <c r="S255" s="117">
        <v>43.081666666666671</v>
      </c>
      <c r="T255" s="117">
        <v>509.54639834999989</v>
      </c>
      <c r="U255" s="117">
        <v>528.21059546666675</v>
      </c>
      <c r="V255" s="117">
        <v>0</v>
      </c>
      <c r="W255" s="117">
        <v>341129.80252527498</v>
      </c>
      <c r="X255" s="117">
        <v>506946.31749999995</v>
      </c>
      <c r="Y255" s="132">
        <f t="shared" si="7"/>
        <v>848076.12002527493</v>
      </c>
    </row>
    <row r="256" spans="1:25" s="114" customFormat="1" ht="13" x14ac:dyDescent="0.3">
      <c r="A256" s="114">
        <v>251</v>
      </c>
      <c r="B256" s="114" t="s">
        <v>39</v>
      </c>
      <c r="C256" s="131">
        <v>439891.13800349925</v>
      </c>
      <c r="D256" s="117">
        <v>173650.3788262257</v>
      </c>
      <c r="E256" s="117">
        <v>126975.4678</v>
      </c>
      <c r="F256" s="117">
        <v>78810.613333333342</v>
      </c>
      <c r="G256" s="117">
        <v>91.201666666666668</v>
      </c>
      <c r="H256" s="117">
        <v>1319.1929083500002</v>
      </c>
      <c r="I256" s="117">
        <v>1293.4542795999998</v>
      </c>
      <c r="J256" s="117">
        <v>0</v>
      </c>
      <c r="K256" s="117">
        <v>822031.44681767479</v>
      </c>
      <c r="L256" s="117">
        <v>1281686.6108333331</v>
      </c>
      <c r="M256" s="117">
        <f t="shared" si="6"/>
        <v>2103718.057651008</v>
      </c>
      <c r="N256" s="131">
        <v>229759.431537625</v>
      </c>
      <c r="O256" s="117">
        <v>244359.07790000003</v>
      </c>
      <c r="P256" s="117">
        <v>121372.0629</v>
      </c>
      <c r="Q256" s="117">
        <v>126975.4678</v>
      </c>
      <c r="R256" s="117">
        <v>78810.613333333342</v>
      </c>
      <c r="S256" s="117">
        <v>91.201666666666668</v>
      </c>
      <c r="T256" s="117">
        <v>1319.1929083500002</v>
      </c>
      <c r="U256" s="117">
        <v>1293.4542795999998</v>
      </c>
      <c r="V256" s="117">
        <v>0</v>
      </c>
      <c r="W256" s="117">
        <v>803980.50232557498</v>
      </c>
      <c r="X256" s="117">
        <v>1281686.6108333331</v>
      </c>
      <c r="Y256" s="132">
        <f t="shared" si="7"/>
        <v>2085667.1131589082</v>
      </c>
    </row>
    <row r="257" spans="1:25" s="114" customFormat="1" ht="13" x14ac:dyDescent="0.3">
      <c r="A257" s="114">
        <v>252</v>
      </c>
      <c r="B257" s="114" t="s">
        <v>39</v>
      </c>
      <c r="C257" s="131">
        <v>250679.89276967561</v>
      </c>
      <c r="D257" s="117">
        <v>110042.41781080776</v>
      </c>
      <c r="E257" s="117">
        <v>102194.80000000003</v>
      </c>
      <c r="F257" s="117">
        <v>45206.493333333339</v>
      </c>
      <c r="G257" s="117">
        <v>61.22</v>
      </c>
      <c r="H257" s="117">
        <v>758.86450289999993</v>
      </c>
      <c r="I257" s="117">
        <v>793.13793880000003</v>
      </c>
      <c r="J257" s="117">
        <v>0</v>
      </c>
      <c r="K257" s="117">
        <v>509736.82635551674</v>
      </c>
      <c r="L257" s="117">
        <v>745068.23</v>
      </c>
      <c r="M257" s="117">
        <f t="shared" si="6"/>
        <v>1254805.0563555167</v>
      </c>
      <c r="N257" s="131">
        <v>132168.90092175</v>
      </c>
      <c r="O257" s="117">
        <v>139169.34313333334</v>
      </c>
      <c r="P257" s="117">
        <v>77736.599999999991</v>
      </c>
      <c r="Q257" s="117">
        <v>102194.80000000003</v>
      </c>
      <c r="R257" s="117">
        <v>45206.493333333339</v>
      </c>
      <c r="S257" s="117">
        <v>61.22</v>
      </c>
      <c r="T257" s="117">
        <v>758.86450289999993</v>
      </c>
      <c r="U257" s="117">
        <v>793.13793880000003</v>
      </c>
      <c r="V257" s="117">
        <v>0</v>
      </c>
      <c r="W257" s="117">
        <v>498089.35983011668</v>
      </c>
      <c r="X257" s="117">
        <v>745068.23</v>
      </c>
      <c r="Y257" s="132">
        <f t="shared" si="7"/>
        <v>1243157.5898301166</v>
      </c>
    </row>
    <row r="258" spans="1:25" s="114" customFormat="1" ht="13" x14ac:dyDescent="0.3">
      <c r="A258" s="114">
        <v>253</v>
      </c>
      <c r="B258" s="114" t="s">
        <v>39</v>
      </c>
      <c r="C258" s="131">
        <v>868302.69458753231</v>
      </c>
      <c r="D258" s="117">
        <v>303924.66314535949</v>
      </c>
      <c r="E258" s="117">
        <v>168818.83060000002</v>
      </c>
      <c r="F258" s="117">
        <v>159396.04250000001</v>
      </c>
      <c r="G258" s="117">
        <v>214.00750000000002</v>
      </c>
      <c r="H258" s="117">
        <v>2634.5709273499997</v>
      </c>
      <c r="I258" s="117">
        <v>2557.1345317</v>
      </c>
      <c r="J258" s="117">
        <v>0</v>
      </c>
      <c r="K258" s="117">
        <v>1505847.943791942</v>
      </c>
      <c r="L258" s="117">
        <v>2593496.2816666667</v>
      </c>
      <c r="M258" s="117">
        <f t="shared" si="6"/>
        <v>4099344.2254586089</v>
      </c>
      <c r="N258" s="131">
        <v>458854.43651345832</v>
      </c>
      <c r="O258" s="117">
        <v>481982.99086666666</v>
      </c>
      <c r="P258" s="117">
        <v>208950.29829999994</v>
      </c>
      <c r="Q258" s="117">
        <v>168818.83060000002</v>
      </c>
      <c r="R258" s="117">
        <v>159396.04250000001</v>
      </c>
      <c r="S258" s="117">
        <v>214.00750000000002</v>
      </c>
      <c r="T258" s="117">
        <v>2634.5709273499997</v>
      </c>
      <c r="U258" s="117">
        <v>2557.1345317</v>
      </c>
      <c r="V258" s="117">
        <v>0</v>
      </c>
      <c r="W258" s="117">
        <v>1483408.3117391751</v>
      </c>
      <c r="X258" s="117">
        <v>2593496.2816666667</v>
      </c>
      <c r="Y258" s="132">
        <f t="shared" si="7"/>
        <v>4076904.5934058418</v>
      </c>
    </row>
    <row r="259" spans="1:25" s="114" customFormat="1" ht="13" x14ac:dyDescent="0.3">
      <c r="A259" s="114">
        <v>254</v>
      </c>
      <c r="B259" s="114" t="s">
        <v>39</v>
      </c>
      <c r="C259" s="131">
        <v>449202.67350465636</v>
      </c>
      <c r="D259" s="117">
        <v>156294.46996391032</v>
      </c>
      <c r="E259" s="117">
        <v>120175.1177774</v>
      </c>
      <c r="F259" s="117">
        <v>82821.945833333331</v>
      </c>
      <c r="G259" s="117">
        <v>96.693333333333314</v>
      </c>
      <c r="H259" s="117">
        <v>1384.3149157999999</v>
      </c>
      <c r="I259" s="117">
        <v>1466.0845675666662</v>
      </c>
      <c r="J259" s="117">
        <v>0</v>
      </c>
      <c r="K259" s="117">
        <v>811441.29989599995</v>
      </c>
      <c r="L259" s="117">
        <v>1355401.6850000003</v>
      </c>
      <c r="M259" s="117">
        <f t="shared" si="6"/>
        <v>2166842.9848960005</v>
      </c>
      <c r="N259" s="131">
        <v>241101.51450183327</v>
      </c>
      <c r="O259" s="117">
        <v>249096.27285000004</v>
      </c>
      <c r="P259" s="117">
        <v>107138.91777903332</v>
      </c>
      <c r="Q259" s="117">
        <v>120175.1177774</v>
      </c>
      <c r="R259" s="117">
        <v>82821.945833333331</v>
      </c>
      <c r="S259" s="117">
        <v>96.693333333333314</v>
      </c>
      <c r="T259" s="117">
        <v>1384.3149157999999</v>
      </c>
      <c r="U259" s="117">
        <v>1466.0845675666662</v>
      </c>
      <c r="V259" s="117">
        <v>0</v>
      </c>
      <c r="W259" s="117">
        <v>803280.86155829986</v>
      </c>
      <c r="X259" s="117">
        <v>1355401.6850000003</v>
      </c>
      <c r="Y259" s="132">
        <f t="shared" si="7"/>
        <v>2158682.5465583</v>
      </c>
    </row>
    <row r="260" spans="1:25" s="114" customFormat="1" ht="13" x14ac:dyDescent="0.3">
      <c r="A260" s="114">
        <v>255</v>
      </c>
      <c r="B260" s="114" t="s">
        <v>39</v>
      </c>
      <c r="C260" s="131">
        <v>141651.12081375101</v>
      </c>
      <c r="D260" s="117">
        <v>59268.613729326484</v>
      </c>
      <c r="E260" s="117">
        <v>74200.778618800003</v>
      </c>
      <c r="F260" s="117">
        <v>23842.092499999999</v>
      </c>
      <c r="G260" s="117">
        <v>38.484166666666667</v>
      </c>
      <c r="H260" s="117">
        <v>427.82018266499989</v>
      </c>
      <c r="I260" s="117">
        <v>490.11038749999994</v>
      </c>
      <c r="J260" s="117">
        <v>0</v>
      </c>
      <c r="K260" s="117">
        <v>299919.02039870928</v>
      </c>
      <c r="L260" s="117">
        <v>405260.45500000007</v>
      </c>
      <c r="M260" s="117">
        <f t="shared" si="6"/>
        <v>705179.4753987093</v>
      </c>
      <c r="N260" s="131">
        <v>74512.015147487502</v>
      </c>
      <c r="O260" s="117">
        <v>78651.689283333326</v>
      </c>
      <c r="P260" s="117">
        <v>41664.938662433327</v>
      </c>
      <c r="Q260" s="117">
        <v>74200.778618800003</v>
      </c>
      <c r="R260" s="117">
        <v>23842.092499999999</v>
      </c>
      <c r="S260" s="117">
        <v>38.484166666666667</v>
      </c>
      <c r="T260" s="117">
        <v>427.82018266499989</v>
      </c>
      <c r="U260" s="117">
        <v>490.11038749999994</v>
      </c>
      <c r="V260" s="117">
        <v>0</v>
      </c>
      <c r="W260" s="117">
        <v>293827.92894888594</v>
      </c>
      <c r="X260" s="117">
        <v>405260.45500000007</v>
      </c>
      <c r="Y260" s="132">
        <f t="shared" si="7"/>
        <v>699088.38394888607</v>
      </c>
    </row>
    <row r="261" spans="1:25" s="114" customFormat="1" ht="13" x14ac:dyDescent="0.3">
      <c r="A261" s="114">
        <v>256</v>
      </c>
      <c r="B261" s="114" t="s">
        <v>39</v>
      </c>
      <c r="C261" s="131">
        <v>338272.14971087646</v>
      </c>
      <c r="D261" s="117">
        <v>127461.67064957345</v>
      </c>
      <c r="E261" s="117">
        <v>110855.46915000002</v>
      </c>
      <c r="F261" s="117">
        <v>57831.333333333343</v>
      </c>
      <c r="G261" s="117">
        <v>76.822500000000005</v>
      </c>
      <c r="H261" s="117">
        <v>960.42852270000003</v>
      </c>
      <c r="I261" s="117">
        <v>1025.4527127666668</v>
      </c>
      <c r="J261" s="117">
        <v>0</v>
      </c>
      <c r="K261" s="117">
        <v>636483.32657924993</v>
      </c>
      <c r="L261" s="117">
        <v>946117.31499999994</v>
      </c>
      <c r="M261" s="117">
        <f t="shared" si="6"/>
        <v>1582600.6415792499</v>
      </c>
      <c r="N261" s="131">
        <v>167274.63437024999</v>
      </c>
      <c r="O261" s="117">
        <v>188542.05531666664</v>
      </c>
      <c r="P261" s="117">
        <v>89172.763841666645</v>
      </c>
      <c r="Q261" s="117">
        <v>110855.46915000002</v>
      </c>
      <c r="R261" s="117">
        <v>57831.333333333343</v>
      </c>
      <c r="S261" s="117">
        <v>76.822500000000005</v>
      </c>
      <c r="T261" s="117">
        <v>960.42852270000003</v>
      </c>
      <c r="U261" s="117">
        <v>1025.4527127666668</v>
      </c>
      <c r="V261" s="117">
        <v>0</v>
      </c>
      <c r="W261" s="117">
        <v>615738.95974738337</v>
      </c>
      <c r="X261" s="117">
        <v>946117.31499999994</v>
      </c>
      <c r="Y261" s="132">
        <f t="shared" si="7"/>
        <v>1561856.2747473833</v>
      </c>
    </row>
    <row r="262" spans="1:25" s="114" customFormat="1" ht="13" x14ac:dyDescent="0.3">
      <c r="A262" s="114">
        <v>257</v>
      </c>
      <c r="B262" s="114" t="s">
        <v>39</v>
      </c>
      <c r="C262" s="131">
        <v>461720.05094834248</v>
      </c>
      <c r="D262" s="117">
        <v>205372.83049131584</v>
      </c>
      <c r="E262" s="117">
        <v>137404</v>
      </c>
      <c r="F262" s="117">
        <v>94570.819999999992</v>
      </c>
      <c r="G262" s="117">
        <v>133.215</v>
      </c>
      <c r="H262" s="117">
        <v>1592.53624795</v>
      </c>
      <c r="I262" s="117">
        <v>1875.6949946666664</v>
      </c>
      <c r="J262" s="117">
        <v>0</v>
      </c>
      <c r="K262" s="117">
        <v>902669.14768227492</v>
      </c>
      <c r="L262" s="117">
        <v>1548945.8875000002</v>
      </c>
      <c r="M262" s="117">
        <f t="shared" si="6"/>
        <v>2451615.0351822749</v>
      </c>
      <c r="N262" s="131">
        <v>277366.72985129163</v>
      </c>
      <c r="O262" s="117">
        <v>254052.02243333336</v>
      </c>
      <c r="P262" s="117">
        <v>143199</v>
      </c>
      <c r="Q262" s="117">
        <v>137404</v>
      </c>
      <c r="R262" s="117">
        <v>94570.819999999992</v>
      </c>
      <c r="S262" s="117">
        <v>133.215</v>
      </c>
      <c r="T262" s="117">
        <v>1592.53624795</v>
      </c>
      <c r="U262" s="117">
        <v>1875.6949946666664</v>
      </c>
      <c r="V262" s="117">
        <v>0</v>
      </c>
      <c r="W262" s="117">
        <v>910194.01852724154</v>
      </c>
      <c r="X262" s="117">
        <v>1548945.8875000002</v>
      </c>
      <c r="Y262" s="132">
        <f t="shared" si="7"/>
        <v>2459139.9060272416</v>
      </c>
    </row>
    <row r="263" spans="1:25" s="114" customFormat="1" ht="13" x14ac:dyDescent="0.3">
      <c r="A263" s="114">
        <v>258</v>
      </c>
      <c r="B263" s="114" t="s">
        <v>39</v>
      </c>
      <c r="C263" s="131">
        <v>317832.75520639372</v>
      </c>
      <c r="D263" s="117">
        <v>143211.28932108133</v>
      </c>
      <c r="E263" s="117">
        <v>117856</v>
      </c>
      <c r="F263" s="117">
        <v>54352.523333333338</v>
      </c>
      <c r="G263" s="117">
        <v>71.184999999999988</v>
      </c>
      <c r="H263" s="117">
        <v>882.93519485000013</v>
      </c>
      <c r="I263" s="117">
        <v>933.7134269666667</v>
      </c>
      <c r="J263" s="117">
        <v>0</v>
      </c>
      <c r="K263" s="117">
        <v>635140.40148262505</v>
      </c>
      <c r="L263" s="117">
        <v>881309.65</v>
      </c>
      <c r="M263" s="117">
        <f t="shared" ref="M263:M326" si="8">SUM(K263:L263)</f>
        <v>1516450.0514826251</v>
      </c>
      <c r="N263" s="131">
        <v>153777.87976970829</v>
      </c>
      <c r="O263" s="117">
        <v>177377.56475000002</v>
      </c>
      <c r="P263" s="117">
        <v>102285</v>
      </c>
      <c r="Q263" s="117">
        <v>117856</v>
      </c>
      <c r="R263" s="117">
        <v>54352.523333333338</v>
      </c>
      <c r="S263" s="117">
        <v>71.184999999999988</v>
      </c>
      <c r="T263" s="117">
        <v>882.93519485000013</v>
      </c>
      <c r="U263" s="117">
        <v>933.7134269666667</v>
      </c>
      <c r="V263" s="117">
        <v>0</v>
      </c>
      <c r="W263" s="117">
        <v>607536.80147485831</v>
      </c>
      <c r="X263" s="117">
        <v>881309.65</v>
      </c>
      <c r="Y263" s="132">
        <f t="shared" ref="Y263:Y326" si="9">SUM(W263:X263)</f>
        <v>1488846.4514748584</v>
      </c>
    </row>
    <row r="264" spans="1:25" s="114" customFormat="1" ht="13" x14ac:dyDescent="0.3">
      <c r="A264" s="114">
        <v>259</v>
      </c>
      <c r="B264" s="114" t="s">
        <v>39</v>
      </c>
      <c r="C264" s="131">
        <v>328760.81498284411</v>
      </c>
      <c r="D264" s="117">
        <v>115269.68337152254</v>
      </c>
      <c r="E264" s="117">
        <v>104008.88366440001</v>
      </c>
      <c r="F264" s="117">
        <v>56780.6875</v>
      </c>
      <c r="G264" s="117">
        <v>77.489999999999995</v>
      </c>
      <c r="H264" s="117">
        <v>921.87808980000011</v>
      </c>
      <c r="I264" s="117">
        <v>956.98793556666658</v>
      </c>
      <c r="J264" s="117">
        <v>0</v>
      </c>
      <c r="K264" s="117">
        <v>606776.42554413329</v>
      </c>
      <c r="L264" s="117">
        <v>923079.34916666662</v>
      </c>
      <c r="M264" s="117">
        <f t="shared" si="8"/>
        <v>1529855.7747108</v>
      </c>
      <c r="N264" s="131">
        <v>160560.43397349995</v>
      </c>
      <c r="O264" s="117">
        <v>183375.87061666665</v>
      </c>
      <c r="P264" s="117">
        <v>80074.135243300014</v>
      </c>
      <c r="Q264" s="117">
        <v>104008.88366440001</v>
      </c>
      <c r="R264" s="117">
        <v>56780.6875</v>
      </c>
      <c r="S264" s="117">
        <v>77.489999999999995</v>
      </c>
      <c r="T264" s="117">
        <v>921.87808980000011</v>
      </c>
      <c r="U264" s="117">
        <v>956.98793556666658</v>
      </c>
      <c r="V264" s="117">
        <v>0</v>
      </c>
      <c r="W264" s="117">
        <v>586756.36702323332</v>
      </c>
      <c r="X264" s="117">
        <v>923079.34916666662</v>
      </c>
      <c r="Y264" s="132">
        <f t="shared" si="9"/>
        <v>1509835.7161898999</v>
      </c>
    </row>
    <row r="265" spans="1:25" s="114" customFormat="1" ht="13" x14ac:dyDescent="0.3">
      <c r="A265" s="114">
        <v>260</v>
      </c>
      <c r="B265" s="114" t="s">
        <v>39</v>
      </c>
      <c r="C265" s="131">
        <v>168300.34210395653</v>
      </c>
      <c r="D265" s="117">
        <v>84108.808204766814</v>
      </c>
      <c r="E265" s="117">
        <v>89573.559516399997</v>
      </c>
      <c r="F265" s="117">
        <v>27323.868333333332</v>
      </c>
      <c r="G265" s="117">
        <v>30.165833333333328</v>
      </c>
      <c r="H265" s="117">
        <v>387.29397593999994</v>
      </c>
      <c r="I265" s="117">
        <v>800.82871519999981</v>
      </c>
      <c r="J265" s="117">
        <v>0</v>
      </c>
      <c r="K265" s="117">
        <v>370524.86668292998</v>
      </c>
      <c r="L265" s="117">
        <v>411924.3641666667</v>
      </c>
      <c r="M265" s="117">
        <f t="shared" si="8"/>
        <v>782449.23084959667</v>
      </c>
      <c r="N265" s="131">
        <v>67453.700809550006</v>
      </c>
      <c r="O265" s="117">
        <v>94864.967716666681</v>
      </c>
      <c r="P265" s="117">
        <v>61473.516315633322</v>
      </c>
      <c r="Q265" s="117">
        <v>89573.559516399997</v>
      </c>
      <c r="R265" s="117">
        <v>27323.868333333332</v>
      </c>
      <c r="S265" s="117">
        <v>30.165833333333328</v>
      </c>
      <c r="T265" s="117">
        <v>387.29397593999994</v>
      </c>
      <c r="U265" s="117">
        <v>800.82871519999981</v>
      </c>
      <c r="V265" s="117">
        <v>0</v>
      </c>
      <c r="W265" s="117">
        <v>341907.90121605666</v>
      </c>
      <c r="X265" s="117">
        <v>411924.3641666667</v>
      </c>
      <c r="Y265" s="132">
        <f t="shared" si="9"/>
        <v>753832.26538272342</v>
      </c>
    </row>
    <row r="266" spans="1:25" s="114" customFormat="1" ht="13" x14ac:dyDescent="0.3">
      <c r="A266" s="114">
        <v>261</v>
      </c>
      <c r="B266" s="114" t="s">
        <v>39</v>
      </c>
      <c r="C266" s="131">
        <v>381814.19096060866</v>
      </c>
      <c r="D266" s="117">
        <v>142029.02330963299</v>
      </c>
      <c r="E266" s="117">
        <v>116333.27110919997</v>
      </c>
      <c r="F266" s="117">
        <v>63102.975833333352</v>
      </c>
      <c r="G266" s="117">
        <v>47.595833333333339</v>
      </c>
      <c r="H266" s="117">
        <v>1095.1373466499999</v>
      </c>
      <c r="I266" s="117">
        <v>1167.8686482000001</v>
      </c>
      <c r="J266" s="117">
        <v>0</v>
      </c>
      <c r="K266" s="117">
        <v>705590.06304095825</v>
      </c>
      <c r="L266" s="117">
        <v>1034672.8283333331</v>
      </c>
      <c r="M266" s="117">
        <f t="shared" si="8"/>
        <v>1740262.8913742914</v>
      </c>
      <c r="N266" s="131">
        <v>190736.42120820834</v>
      </c>
      <c r="O266" s="117">
        <v>212681.27493333336</v>
      </c>
      <c r="P266" s="117">
        <v>99097.925627266683</v>
      </c>
      <c r="Q266" s="117">
        <v>116333.27110919997</v>
      </c>
      <c r="R266" s="117">
        <v>63102.975833333352</v>
      </c>
      <c r="S266" s="117">
        <v>47.595833333333339</v>
      </c>
      <c r="T266" s="117">
        <v>1095.1373466499999</v>
      </c>
      <c r="U266" s="117">
        <v>1167.8686482000001</v>
      </c>
      <c r="V266" s="117">
        <v>0</v>
      </c>
      <c r="W266" s="117">
        <v>684262.47053952492</v>
      </c>
      <c r="X266" s="117">
        <v>1034672.8283333331</v>
      </c>
      <c r="Y266" s="132">
        <f t="shared" si="9"/>
        <v>1718935.2988728581</v>
      </c>
    </row>
    <row r="267" spans="1:25" s="114" customFormat="1" ht="13" x14ac:dyDescent="0.3">
      <c r="A267" s="114">
        <v>262</v>
      </c>
      <c r="B267" s="114" t="s">
        <v>39</v>
      </c>
      <c r="C267" s="131">
        <v>451480.11883171153</v>
      </c>
      <c r="D267" s="117">
        <v>198843.82397128013</v>
      </c>
      <c r="E267" s="117">
        <v>135938.55152759995</v>
      </c>
      <c r="F267" s="117">
        <v>87186.86</v>
      </c>
      <c r="G267" s="117">
        <v>142.72999999999999</v>
      </c>
      <c r="H267" s="117">
        <v>1402.7506735500001</v>
      </c>
      <c r="I267" s="117">
        <v>1606.1224930000001</v>
      </c>
      <c r="J267" s="117">
        <v>0</v>
      </c>
      <c r="K267" s="117">
        <v>876600.95749714156</v>
      </c>
      <c r="L267" s="117">
        <v>1415484.8225</v>
      </c>
      <c r="M267" s="117">
        <f t="shared" si="8"/>
        <v>2292085.7799971416</v>
      </c>
      <c r="N267" s="131">
        <v>244312.40897662504</v>
      </c>
      <c r="O267" s="117">
        <v>250225.55798333333</v>
      </c>
      <c r="P267" s="117">
        <v>140131.81364846669</v>
      </c>
      <c r="Q267" s="117">
        <v>135938.55152759995</v>
      </c>
      <c r="R267" s="117">
        <v>87186.86</v>
      </c>
      <c r="S267" s="117">
        <v>142.72999999999999</v>
      </c>
      <c r="T267" s="117">
        <v>1402.7506735500001</v>
      </c>
      <c r="U267" s="117">
        <v>1606.1224930000001</v>
      </c>
      <c r="V267" s="117">
        <v>0</v>
      </c>
      <c r="W267" s="117">
        <v>860946.79530257487</v>
      </c>
      <c r="X267" s="117">
        <v>1415484.8225</v>
      </c>
      <c r="Y267" s="132">
        <f t="shared" si="9"/>
        <v>2276431.6178025748</v>
      </c>
    </row>
    <row r="268" spans="1:25" s="114" customFormat="1" ht="13" x14ac:dyDescent="0.3">
      <c r="A268" s="114">
        <v>263</v>
      </c>
      <c r="B268" s="114" t="s">
        <v>39</v>
      </c>
      <c r="C268" s="131">
        <v>325652.35248486104</v>
      </c>
      <c r="D268" s="117">
        <v>110548.09726177232</v>
      </c>
      <c r="E268" s="117">
        <v>101011.7253604</v>
      </c>
      <c r="F268" s="117">
        <v>57144.032499999994</v>
      </c>
      <c r="G268" s="117">
        <v>86.25833333333334</v>
      </c>
      <c r="H268" s="117">
        <v>938.6507474</v>
      </c>
      <c r="I268" s="117">
        <v>975.13135310000007</v>
      </c>
      <c r="J268" s="117">
        <v>0</v>
      </c>
      <c r="K268" s="117">
        <v>596356.24804086657</v>
      </c>
      <c r="L268" s="117">
        <v>935389.68583333341</v>
      </c>
      <c r="M268" s="117">
        <f t="shared" si="8"/>
        <v>1531745.9338742001</v>
      </c>
      <c r="N268" s="131">
        <v>163481.67183883331</v>
      </c>
      <c r="O268" s="117">
        <v>181343.71591666667</v>
      </c>
      <c r="P268" s="117">
        <v>76212.150648633338</v>
      </c>
      <c r="Q268" s="117">
        <v>101011.7253604</v>
      </c>
      <c r="R268" s="117">
        <v>57144.032499999994</v>
      </c>
      <c r="S268" s="117">
        <v>86.25833333333334</v>
      </c>
      <c r="T268" s="117">
        <v>938.6507474</v>
      </c>
      <c r="U268" s="117">
        <v>975.13135310000007</v>
      </c>
      <c r="V268" s="117">
        <v>0</v>
      </c>
      <c r="W268" s="117">
        <v>581193.33669836656</v>
      </c>
      <c r="X268" s="117">
        <v>935389.68583333341</v>
      </c>
      <c r="Y268" s="132">
        <f t="shared" si="9"/>
        <v>1516583.0225316999</v>
      </c>
    </row>
    <row r="269" spans="1:25" s="114" customFormat="1" ht="13" x14ac:dyDescent="0.3">
      <c r="A269" s="114">
        <v>264</v>
      </c>
      <c r="B269" s="114" t="s">
        <v>39</v>
      </c>
      <c r="C269" s="131">
        <v>575603.21446667274</v>
      </c>
      <c r="D269" s="117">
        <v>201939.03174921055</v>
      </c>
      <c r="E269" s="117">
        <v>126451.35602000005</v>
      </c>
      <c r="F269" s="117">
        <v>101937.78999999998</v>
      </c>
      <c r="G269" s="117">
        <v>136.4375</v>
      </c>
      <c r="H269" s="117">
        <v>1724.9186353000002</v>
      </c>
      <c r="I269" s="117">
        <v>1684.2066890333333</v>
      </c>
      <c r="J269" s="117">
        <v>0</v>
      </c>
      <c r="K269" s="117">
        <v>1009476.9550602166</v>
      </c>
      <c r="L269" s="117">
        <v>1683496.5458333334</v>
      </c>
      <c r="M269" s="117">
        <f t="shared" si="8"/>
        <v>2692973.50089355</v>
      </c>
      <c r="N269" s="131">
        <v>300423.32898141665</v>
      </c>
      <c r="O269" s="117">
        <v>319761.77103333332</v>
      </c>
      <c r="P269" s="117">
        <v>139107.60000000003</v>
      </c>
      <c r="Q269" s="117">
        <v>126451.35602000005</v>
      </c>
      <c r="R269" s="117">
        <v>101937.78999999998</v>
      </c>
      <c r="S269" s="117">
        <v>136.4375</v>
      </c>
      <c r="T269" s="117">
        <v>1724.9186353000002</v>
      </c>
      <c r="U269" s="117">
        <v>1684.2066890333333</v>
      </c>
      <c r="V269" s="117">
        <v>0</v>
      </c>
      <c r="W269" s="117">
        <v>991227.40885908343</v>
      </c>
      <c r="X269" s="117">
        <v>1683496.5458333334</v>
      </c>
      <c r="Y269" s="132">
        <f t="shared" si="9"/>
        <v>2674723.9546924168</v>
      </c>
    </row>
    <row r="270" spans="1:25" s="114" customFormat="1" ht="13" x14ac:dyDescent="0.3">
      <c r="A270" s="114">
        <v>265</v>
      </c>
      <c r="B270" s="114" t="s">
        <v>39</v>
      </c>
      <c r="C270" s="131">
        <v>285653.87192501407</v>
      </c>
      <c r="D270" s="117">
        <v>104524.48404445256</v>
      </c>
      <c r="E270" s="117">
        <v>98456.522144799994</v>
      </c>
      <c r="F270" s="117">
        <v>48066.621666666666</v>
      </c>
      <c r="G270" s="117">
        <v>63.568333333333335</v>
      </c>
      <c r="H270" s="117">
        <v>806.91136800000004</v>
      </c>
      <c r="I270" s="117">
        <v>911.04374386666677</v>
      </c>
      <c r="J270" s="117">
        <v>0</v>
      </c>
      <c r="K270" s="117">
        <v>538483.0232261332</v>
      </c>
      <c r="L270" s="117">
        <v>793581.55166666675</v>
      </c>
      <c r="M270" s="117">
        <f t="shared" si="8"/>
        <v>1332064.5748927998</v>
      </c>
      <c r="N270" s="131">
        <v>140537.06325999997</v>
      </c>
      <c r="O270" s="117">
        <v>159262.56105000002</v>
      </c>
      <c r="P270" s="117">
        <v>72919.646731933331</v>
      </c>
      <c r="Q270" s="117">
        <v>98456.522144799994</v>
      </c>
      <c r="R270" s="117">
        <v>48066.621666666666</v>
      </c>
      <c r="S270" s="117">
        <v>63.568333333333335</v>
      </c>
      <c r="T270" s="117">
        <v>806.91136800000004</v>
      </c>
      <c r="U270" s="117">
        <v>911.04374386666677</v>
      </c>
      <c r="V270" s="117">
        <v>0</v>
      </c>
      <c r="W270" s="117">
        <v>521023.93829859997</v>
      </c>
      <c r="X270" s="117">
        <v>793581.55166666675</v>
      </c>
      <c r="Y270" s="132">
        <f t="shared" si="9"/>
        <v>1314605.4899652668</v>
      </c>
    </row>
    <row r="271" spans="1:25" s="114" customFormat="1" ht="13" x14ac:dyDescent="0.3">
      <c r="A271" s="114">
        <v>266</v>
      </c>
      <c r="B271" s="114" t="s">
        <v>39</v>
      </c>
      <c r="C271" s="131">
        <v>317869.93645035726</v>
      </c>
      <c r="D271" s="117">
        <v>112001.27138199272</v>
      </c>
      <c r="E271" s="117">
        <v>102204.90625000001</v>
      </c>
      <c r="F271" s="117">
        <v>54691.303333333315</v>
      </c>
      <c r="G271" s="117">
        <v>73.819999999999993</v>
      </c>
      <c r="H271" s="117">
        <v>900.80302410000002</v>
      </c>
      <c r="I271" s="117">
        <v>993.14939423333328</v>
      </c>
      <c r="J271" s="117">
        <v>0</v>
      </c>
      <c r="K271" s="117">
        <v>588735.18983401672</v>
      </c>
      <c r="L271" s="117">
        <v>893757.83500000008</v>
      </c>
      <c r="M271" s="117">
        <f t="shared" si="8"/>
        <v>1482493.0248340168</v>
      </c>
      <c r="N271" s="131">
        <v>156889.86003075002</v>
      </c>
      <c r="O271" s="117">
        <v>177190.40213333335</v>
      </c>
      <c r="P271" s="117">
        <v>77749.622395833328</v>
      </c>
      <c r="Q271" s="117">
        <v>102204.90625000001</v>
      </c>
      <c r="R271" s="117">
        <v>54691.303333333315</v>
      </c>
      <c r="S271" s="117">
        <v>73.819999999999993</v>
      </c>
      <c r="T271" s="117">
        <v>900.80302410000002</v>
      </c>
      <c r="U271" s="117">
        <v>993.14939423333328</v>
      </c>
      <c r="V271" s="117">
        <v>0</v>
      </c>
      <c r="W271" s="117">
        <v>570693.86656158336</v>
      </c>
      <c r="X271" s="117">
        <v>893757.83500000008</v>
      </c>
      <c r="Y271" s="132">
        <f t="shared" si="9"/>
        <v>1464451.7015615834</v>
      </c>
    </row>
    <row r="272" spans="1:25" s="114" customFormat="1" ht="13" x14ac:dyDescent="0.3">
      <c r="A272" s="114">
        <v>267</v>
      </c>
      <c r="B272" s="114" t="s">
        <v>39</v>
      </c>
      <c r="C272" s="131">
        <v>306605.54152720753</v>
      </c>
      <c r="D272" s="117">
        <v>104891.45651799248</v>
      </c>
      <c r="E272" s="117">
        <v>97819.697800000009</v>
      </c>
      <c r="F272" s="117">
        <v>55032.802499999991</v>
      </c>
      <c r="G272" s="117">
        <v>74.356666666666669</v>
      </c>
      <c r="H272" s="117">
        <v>910.61303120000002</v>
      </c>
      <c r="I272" s="117">
        <v>870.46936080000012</v>
      </c>
      <c r="J272" s="117">
        <v>0</v>
      </c>
      <c r="K272" s="117">
        <v>566204.93740386667</v>
      </c>
      <c r="L272" s="117">
        <v>899228.08666666655</v>
      </c>
      <c r="M272" s="117">
        <f t="shared" si="8"/>
        <v>1465433.0240705332</v>
      </c>
      <c r="N272" s="131">
        <v>158598.43626733331</v>
      </c>
      <c r="O272" s="117">
        <v>170422.86256666665</v>
      </c>
      <c r="P272" s="117">
        <v>72099.067516666662</v>
      </c>
      <c r="Q272" s="117">
        <v>97819.697800000009</v>
      </c>
      <c r="R272" s="117">
        <v>55032.802499999991</v>
      </c>
      <c r="S272" s="117">
        <v>74.356666666666669</v>
      </c>
      <c r="T272" s="117">
        <v>910.61303120000002</v>
      </c>
      <c r="U272" s="117">
        <v>870.46936080000012</v>
      </c>
      <c r="V272" s="117">
        <v>0</v>
      </c>
      <c r="W272" s="117">
        <v>555828.30570933328</v>
      </c>
      <c r="X272" s="117">
        <v>899228.08666666655</v>
      </c>
      <c r="Y272" s="132">
        <f t="shared" si="9"/>
        <v>1455056.3923759998</v>
      </c>
    </row>
    <row r="273" spans="1:25" s="114" customFormat="1" ht="13" x14ac:dyDescent="0.3">
      <c r="A273" s="114">
        <v>268</v>
      </c>
      <c r="B273" s="114" t="s">
        <v>39</v>
      </c>
      <c r="C273" s="131">
        <v>368885.90783179906</v>
      </c>
      <c r="D273" s="117">
        <v>142891.88426780092</v>
      </c>
      <c r="E273" s="117">
        <v>93145.997658599998</v>
      </c>
      <c r="F273" s="117">
        <v>69382.84583333334</v>
      </c>
      <c r="G273" s="117">
        <v>93.180833333333339</v>
      </c>
      <c r="H273" s="117">
        <v>1160.5737491999998</v>
      </c>
      <c r="I273" s="117">
        <v>1289.4716889333333</v>
      </c>
      <c r="J273" s="117">
        <v>0</v>
      </c>
      <c r="K273" s="117">
        <v>676849.86186299985</v>
      </c>
      <c r="L273" s="117">
        <v>1134636.3716666668</v>
      </c>
      <c r="M273" s="117">
        <f t="shared" si="8"/>
        <v>1811486.2335296667</v>
      </c>
      <c r="N273" s="131">
        <v>202133.26131900001</v>
      </c>
      <c r="O273" s="117">
        <v>204280.00586666664</v>
      </c>
      <c r="P273" s="117">
        <v>99072.565538966664</v>
      </c>
      <c r="Q273" s="117">
        <v>93145.997658599998</v>
      </c>
      <c r="R273" s="117">
        <v>69382.84583333334</v>
      </c>
      <c r="S273" s="117">
        <v>93.180833333333339</v>
      </c>
      <c r="T273" s="117">
        <v>1160.5737491999998</v>
      </c>
      <c r="U273" s="117">
        <v>1289.4716889333333</v>
      </c>
      <c r="V273" s="117">
        <v>0</v>
      </c>
      <c r="W273" s="117">
        <v>670557.90248803329</v>
      </c>
      <c r="X273" s="117">
        <v>1134636.3716666668</v>
      </c>
      <c r="Y273" s="132">
        <f t="shared" si="9"/>
        <v>1805194.2741547001</v>
      </c>
    </row>
    <row r="274" spans="1:25" s="114" customFormat="1" ht="13" x14ac:dyDescent="0.3">
      <c r="A274" s="114">
        <v>269</v>
      </c>
      <c r="B274" s="114" t="s">
        <v>39</v>
      </c>
      <c r="C274" s="131">
        <v>342557.19692449248</v>
      </c>
      <c r="D274" s="117">
        <v>127175.77773199083</v>
      </c>
      <c r="E274" s="117">
        <v>110830.28560000005</v>
      </c>
      <c r="F274" s="117">
        <v>58956.838333333326</v>
      </c>
      <c r="G274" s="117">
        <v>99.82</v>
      </c>
      <c r="H274" s="117">
        <v>968.47815889999993</v>
      </c>
      <c r="I274" s="117">
        <v>1065.2493058333332</v>
      </c>
      <c r="J274" s="117">
        <v>0</v>
      </c>
      <c r="K274" s="117">
        <v>641653.64605455007</v>
      </c>
      <c r="L274" s="117">
        <v>970256.32333333325</v>
      </c>
      <c r="M274" s="117">
        <f t="shared" si="8"/>
        <v>1611909.9693878833</v>
      </c>
      <c r="N274" s="131">
        <v>168676.61267508334</v>
      </c>
      <c r="O274" s="117">
        <v>190978.58263333337</v>
      </c>
      <c r="P274" s="117">
        <v>88863.844199999978</v>
      </c>
      <c r="Q274" s="117">
        <v>110830.28560000005</v>
      </c>
      <c r="R274" s="117">
        <v>58956.838333333326</v>
      </c>
      <c r="S274" s="117">
        <v>99.82</v>
      </c>
      <c r="T274" s="117">
        <v>968.47815889999993</v>
      </c>
      <c r="U274" s="117">
        <v>1065.2493058333332</v>
      </c>
      <c r="V274" s="117">
        <v>0</v>
      </c>
      <c r="W274" s="117">
        <v>620439.71090648347</v>
      </c>
      <c r="X274" s="117">
        <v>970256.32333333325</v>
      </c>
      <c r="Y274" s="132">
        <f t="shared" si="9"/>
        <v>1590696.0342398167</v>
      </c>
    </row>
    <row r="275" spans="1:25" s="114" customFormat="1" ht="13" x14ac:dyDescent="0.3">
      <c r="A275" s="114">
        <v>270</v>
      </c>
      <c r="B275" s="114" t="s">
        <v>39</v>
      </c>
      <c r="C275" s="131">
        <v>520011.53247307119</v>
      </c>
      <c r="D275" s="117">
        <v>175739.52007592053</v>
      </c>
      <c r="E275" s="117">
        <v>126646.81799119998</v>
      </c>
      <c r="F275" s="117">
        <v>92603.084166666667</v>
      </c>
      <c r="G275" s="117">
        <v>113.08916666666669</v>
      </c>
      <c r="H275" s="117">
        <v>1536.3212111499997</v>
      </c>
      <c r="I275" s="117">
        <v>1705.2735471000003</v>
      </c>
      <c r="J275" s="117">
        <v>0</v>
      </c>
      <c r="K275" s="117">
        <v>918355.63863177504</v>
      </c>
      <c r="L275" s="117">
        <v>1515303.7691666668</v>
      </c>
      <c r="M275" s="117">
        <f t="shared" si="8"/>
        <v>2433659.4077984421</v>
      </c>
      <c r="N275" s="131">
        <v>267575.94427529164</v>
      </c>
      <c r="O275" s="117">
        <v>289136.76425000001</v>
      </c>
      <c r="P275" s="117">
        <v>120684.19824493333</v>
      </c>
      <c r="Q275" s="117">
        <v>126646.81799119998</v>
      </c>
      <c r="R275" s="117">
        <v>92603.084166666667</v>
      </c>
      <c r="S275" s="117">
        <v>113.08916666666669</v>
      </c>
      <c r="T275" s="117">
        <v>1536.3212111499997</v>
      </c>
      <c r="U275" s="117">
        <v>1705.2735471000003</v>
      </c>
      <c r="V275" s="117">
        <v>0</v>
      </c>
      <c r="W275" s="117">
        <v>900001.49285300821</v>
      </c>
      <c r="X275" s="117">
        <v>1515303.7691666668</v>
      </c>
      <c r="Y275" s="132">
        <f t="shared" si="9"/>
        <v>2415305.2620196752</v>
      </c>
    </row>
    <row r="276" spans="1:25" s="114" customFormat="1" ht="13" x14ac:dyDescent="0.3">
      <c r="A276" s="114">
        <v>271</v>
      </c>
      <c r="B276" s="114" t="s">
        <v>39</v>
      </c>
      <c r="C276" s="131">
        <v>227265.96804265631</v>
      </c>
      <c r="D276" s="117">
        <v>85455.177814443654</v>
      </c>
      <c r="E276" s="117">
        <v>88075.539728799995</v>
      </c>
      <c r="F276" s="117">
        <v>40180.671666666669</v>
      </c>
      <c r="G276" s="117">
        <v>50.842500000000001</v>
      </c>
      <c r="H276" s="117">
        <v>666.54282980000005</v>
      </c>
      <c r="I276" s="117">
        <v>864.55397386666664</v>
      </c>
      <c r="J276" s="117">
        <v>0</v>
      </c>
      <c r="K276" s="117">
        <v>442559.29655623337</v>
      </c>
      <c r="L276" s="117">
        <v>661919.02166666661</v>
      </c>
      <c r="M276" s="117">
        <f t="shared" si="8"/>
        <v>1104478.3182228999</v>
      </c>
      <c r="N276" s="131">
        <v>116089.54285683332</v>
      </c>
      <c r="O276" s="117">
        <v>126421.65025000001</v>
      </c>
      <c r="P276" s="117">
        <v>59543.2447866</v>
      </c>
      <c r="Q276" s="117">
        <v>88075.539728799995</v>
      </c>
      <c r="R276" s="117">
        <v>40180.671666666669</v>
      </c>
      <c r="S276" s="117">
        <v>50.842500000000001</v>
      </c>
      <c r="T276" s="117">
        <v>666.54282980000005</v>
      </c>
      <c r="U276" s="117">
        <v>864.55397386666664</v>
      </c>
      <c r="V276" s="117">
        <v>0</v>
      </c>
      <c r="W276" s="117">
        <v>431892.58859256672</v>
      </c>
      <c r="X276" s="117">
        <v>661919.02166666661</v>
      </c>
      <c r="Y276" s="132">
        <f t="shared" si="9"/>
        <v>1093811.6102592333</v>
      </c>
    </row>
    <row r="277" spans="1:25" s="114" customFormat="1" ht="13" x14ac:dyDescent="0.3">
      <c r="A277" s="114">
        <v>272</v>
      </c>
      <c r="B277" s="114" t="s">
        <v>39</v>
      </c>
      <c r="C277" s="131">
        <v>481932.99313167582</v>
      </c>
      <c r="D277" s="117">
        <v>202157.85487104917</v>
      </c>
      <c r="E277" s="117">
        <v>137194.46002859998</v>
      </c>
      <c r="F277" s="117">
        <v>82065.624166666676</v>
      </c>
      <c r="G277" s="117">
        <v>97.524166666666659</v>
      </c>
      <c r="H277" s="117">
        <v>1398.6671979499997</v>
      </c>
      <c r="I277" s="117">
        <v>1592.3866740666665</v>
      </c>
      <c r="J277" s="117">
        <v>0</v>
      </c>
      <c r="K277" s="117">
        <v>906439.51023667492</v>
      </c>
      <c r="L277" s="117">
        <v>1366629.4924999999</v>
      </c>
      <c r="M277" s="117">
        <f t="shared" si="8"/>
        <v>2273069.0027366746</v>
      </c>
      <c r="N277" s="131">
        <v>243601.20364295834</v>
      </c>
      <c r="O277" s="117">
        <v>268258.74591666664</v>
      </c>
      <c r="P277" s="117">
        <v>142760.43245396664</v>
      </c>
      <c r="Q277" s="117">
        <v>137194.46002859998</v>
      </c>
      <c r="R277" s="117">
        <v>82065.624166666676</v>
      </c>
      <c r="S277" s="117">
        <v>97.524166666666659</v>
      </c>
      <c r="T277" s="117">
        <v>1398.6671979499997</v>
      </c>
      <c r="U277" s="117">
        <v>1592.3866740666665</v>
      </c>
      <c r="V277" s="117">
        <v>0</v>
      </c>
      <c r="W277" s="117">
        <v>876969.04424754158</v>
      </c>
      <c r="X277" s="117">
        <v>1366629.4924999999</v>
      </c>
      <c r="Y277" s="132">
        <f t="shared" si="9"/>
        <v>2243598.5367475413</v>
      </c>
    </row>
    <row r="278" spans="1:25" s="114" customFormat="1" ht="13" x14ac:dyDescent="0.3">
      <c r="A278" s="114">
        <v>273</v>
      </c>
      <c r="B278" s="114" t="s">
        <v>39</v>
      </c>
      <c r="C278" s="131">
        <v>257030.76676669251</v>
      </c>
      <c r="D278" s="117">
        <v>90363.209221624173</v>
      </c>
      <c r="E278" s="117">
        <v>90588.782382400008</v>
      </c>
      <c r="F278" s="117">
        <v>40484.116666666669</v>
      </c>
      <c r="G278" s="117">
        <v>60.149166666666673</v>
      </c>
      <c r="H278" s="117">
        <v>721.81809549999991</v>
      </c>
      <c r="I278" s="117">
        <v>789.34479739999972</v>
      </c>
      <c r="J278" s="117">
        <v>0</v>
      </c>
      <c r="K278" s="117">
        <v>480038.18709695007</v>
      </c>
      <c r="L278" s="117">
        <v>677983.19666666666</v>
      </c>
      <c r="M278" s="117">
        <f t="shared" si="8"/>
        <v>1158021.3837636167</v>
      </c>
      <c r="N278" s="131">
        <v>125716.65163291665</v>
      </c>
      <c r="O278" s="117">
        <v>143353.73863333333</v>
      </c>
      <c r="P278" s="117">
        <v>62781.680473466673</v>
      </c>
      <c r="Q278" s="117">
        <v>90588.782382400008</v>
      </c>
      <c r="R278" s="117">
        <v>40484.116666666669</v>
      </c>
      <c r="S278" s="117">
        <v>60.149166666666673</v>
      </c>
      <c r="T278" s="117">
        <v>721.81809549999991</v>
      </c>
      <c r="U278" s="117">
        <v>789.34479739999972</v>
      </c>
      <c r="V278" s="117">
        <v>0</v>
      </c>
      <c r="W278" s="117">
        <v>464496.28184835002</v>
      </c>
      <c r="X278" s="117">
        <v>677983.19666666666</v>
      </c>
      <c r="Y278" s="132">
        <f t="shared" si="9"/>
        <v>1142479.4785150166</v>
      </c>
    </row>
    <row r="279" spans="1:25" s="114" customFormat="1" ht="13" x14ac:dyDescent="0.3">
      <c r="A279" s="114">
        <v>274</v>
      </c>
      <c r="B279" s="114" t="s">
        <v>39</v>
      </c>
      <c r="C279" s="131">
        <v>327091.18090540514</v>
      </c>
      <c r="D279" s="117">
        <v>118417.18343361151</v>
      </c>
      <c r="E279" s="117">
        <v>104975.73988480003</v>
      </c>
      <c r="F279" s="117">
        <v>62420.370833333327</v>
      </c>
      <c r="G279" s="117">
        <v>82.317499999999981</v>
      </c>
      <c r="H279" s="117">
        <v>1035.1801852999999</v>
      </c>
      <c r="I279" s="117">
        <v>1037.8723089000002</v>
      </c>
      <c r="J279" s="117">
        <v>0</v>
      </c>
      <c r="K279" s="117">
        <v>615059.84505134996</v>
      </c>
      <c r="L279" s="117">
        <v>1015424.7749999999</v>
      </c>
      <c r="M279" s="117">
        <f t="shared" si="8"/>
        <v>1630484.62005135</v>
      </c>
      <c r="N279" s="131">
        <v>180293.88227308335</v>
      </c>
      <c r="O279" s="117">
        <v>181063.72188333332</v>
      </c>
      <c r="P279" s="117">
        <v>81319.976620266665</v>
      </c>
      <c r="Q279" s="117">
        <v>104975.73988480003</v>
      </c>
      <c r="R279" s="117">
        <v>62420.370833333327</v>
      </c>
      <c r="S279" s="117">
        <v>82.317499999999981</v>
      </c>
      <c r="T279" s="117">
        <v>1035.1801852999999</v>
      </c>
      <c r="U279" s="117">
        <v>1037.8723089000002</v>
      </c>
      <c r="V279" s="117">
        <v>0</v>
      </c>
      <c r="W279" s="117">
        <v>612229.06148901663</v>
      </c>
      <c r="X279" s="117">
        <v>1015424.7749999999</v>
      </c>
      <c r="Y279" s="132">
        <f t="shared" si="9"/>
        <v>1627653.8364890167</v>
      </c>
    </row>
    <row r="280" spans="1:25" s="114" customFormat="1" ht="13" x14ac:dyDescent="0.3">
      <c r="A280" s="114">
        <v>275</v>
      </c>
      <c r="B280" s="114" t="s">
        <v>39</v>
      </c>
      <c r="C280" s="131">
        <v>265686.88564477279</v>
      </c>
      <c r="D280" s="117">
        <v>97042.871425993872</v>
      </c>
      <c r="E280" s="117">
        <v>94111.58458000001</v>
      </c>
      <c r="F280" s="117">
        <v>46651.393333333341</v>
      </c>
      <c r="G280" s="117">
        <v>64.472499999999997</v>
      </c>
      <c r="H280" s="117">
        <v>784.68752459999996</v>
      </c>
      <c r="I280" s="117">
        <v>818.02081213333315</v>
      </c>
      <c r="J280" s="117">
        <v>0</v>
      </c>
      <c r="K280" s="117">
        <v>505159.9158208333</v>
      </c>
      <c r="L280" s="117">
        <v>770653.48583333346</v>
      </c>
      <c r="M280" s="117">
        <f t="shared" si="8"/>
        <v>1275813.4016541666</v>
      </c>
      <c r="N280" s="131">
        <v>136666.4105345</v>
      </c>
      <c r="O280" s="117">
        <v>147730.2098333333</v>
      </c>
      <c r="P280" s="117">
        <v>67320.98285166666</v>
      </c>
      <c r="Q280" s="117">
        <v>94111.58458000001</v>
      </c>
      <c r="R280" s="117">
        <v>46651.393333333341</v>
      </c>
      <c r="S280" s="117">
        <v>64.472499999999997</v>
      </c>
      <c r="T280" s="117">
        <v>784.68752459999996</v>
      </c>
      <c r="U280" s="117">
        <v>818.02081213333315</v>
      </c>
      <c r="V280" s="117">
        <v>0</v>
      </c>
      <c r="W280" s="117">
        <v>494147.76196956658</v>
      </c>
      <c r="X280" s="117">
        <v>770653.48583333346</v>
      </c>
      <c r="Y280" s="132">
        <f t="shared" si="9"/>
        <v>1264801.2478029002</v>
      </c>
    </row>
    <row r="281" spans="1:25" s="114" customFormat="1" ht="13" x14ac:dyDescent="0.3">
      <c r="A281" s="114">
        <v>276</v>
      </c>
      <c r="B281" s="114" t="s">
        <v>40</v>
      </c>
      <c r="C281" s="131">
        <v>881975.98124946712</v>
      </c>
      <c r="D281" s="117">
        <v>293199.51357188291</v>
      </c>
      <c r="E281" s="117">
        <v>165690.29164639997</v>
      </c>
      <c r="F281" s="117">
        <v>148404.64833333335</v>
      </c>
      <c r="G281" s="117">
        <v>193.68333333333331</v>
      </c>
      <c r="H281" s="117">
        <v>2464.2495064999998</v>
      </c>
      <c r="I281" s="117">
        <v>2628.0167932666668</v>
      </c>
      <c r="J281" s="117">
        <v>0</v>
      </c>
      <c r="K281" s="117">
        <v>1494556.3844341836</v>
      </c>
      <c r="L281" s="117">
        <v>2435713.8941666665</v>
      </c>
      <c r="M281" s="117">
        <f t="shared" si="8"/>
        <v>3930270.2786008501</v>
      </c>
      <c r="N281" s="131">
        <v>429190.12238208327</v>
      </c>
      <c r="O281" s="117">
        <v>492051.81213333324</v>
      </c>
      <c r="P281" s="117">
        <v>202402.26050853336</v>
      </c>
      <c r="Q281" s="117">
        <v>165690.29164639997</v>
      </c>
      <c r="R281" s="117">
        <v>148404.64833333335</v>
      </c>
      <c r="S281" s="117">
        <v>193.68333333333331</v>
      </c>
      <c r="T281" s="117">
        <v>2464.2495064999998</v>
      </c>
      <c r="U281" s="117">
        <v>2628.0167932666668</v>
      </c>
      <c r="V281" s="117">
        <v>0</v>
      </c>
      <c r="W281" s="117">
        <v>1443025.0846367835</v>
      </c>
      <c r="X281" s="117">
        <v>2435713.8941666665</v>
      </c>
      <c r="Y281" s="132">
        <f t="shared" si="9"/>
        <v>3878738.9788034502</v>
      </c>
    </row>
    <row r="282" spans="1:25" s="114" customFormat="1" ht="13" x14ac:dyDescent="0.3">
      <c r="A282" s="114">
        <v>277</v>
      </c>
      <c r="B282" s="114" t="s">
        <v>40</v>
      </c>
      <c r="C282" s="131">
        <v>503483.89600336878</v>
      </c>
      <c r="D282" s="117">
        <v>165292.74830218955</v>
      </c>
      <c r="E282" s="117">
        <v>122915.8416422</v>
      </c>
      <c r="F282" s="117">
        <v>92568.391666666648</v>
      </c>
      <c r="G282" s="117">
        <v>127.04833333333333</v>
      </c>
      <c r="H282" s="117">
        <v>1504.4817765499999</v>
      </c>
      <c r="I282" s="117">
        <v>1530.7696418666667</v>
      </c>
      <c r="J282" s="117">
        <v>0</v>
      </c>
      <c r="K282" s="117">
        <v>887423.17736617487</v>
      </c>
      <c r="L282" s="117">
        <v>1503272.6941666668</v>
      </c>
      <c r="M282" s="117">
        <f t="shared" si="8"/>
        <v>2390695.8715328416</v>
      </c>
      <c r="N282" s="131">
        <v>262030.57608245828</v>
      </c>
      <c r="O282" s="117">
        <v>279748.2240166667</v>
      </c>
      <c r="P282" s="117">
        <v>112875.25787543331</v>
      </c>
      <c r="Q282" s="117">
        <v>122915.8416422</v>
      </c>
      <c r="R282" s="117">
        <v>92568.391666666648</v>
      </c>
      <c r="S282" s="117">
        <v>127.04833333333333</v>
      </c>
      <c r="T282" s="117">
        <v>1504.4817765499999</v>
      </c>
      <c r="U282" s="117">
        <v>1530.7696418666667</v>
      </c>
      <c r="V282" s="117">
        <v>0</v>
      </c>
      <c r="W282" s="117">
        <v>873300.5910351749</v>
      </c>
      <c r="X282" s="117">
        <v>1503272.6941666668</v>
      </c>
      <c r="Y282" s="132">
        <f t="shared" si="9"/>
        <v>2376573.285201842</v>
      </c>
    </row>
    <row r="283" spans="1:25" s="114" customFormat="1" ht="13" x14ac:dyDescent="0.3">
      <c r="A283" s="114">
        <v>278</v>
      </c>
      <c r="B283" s="114" t="s">
        <v>40</v>
      </c>
      <c r="C283" s="131">
        <v>432432.62428641779</v>
      </c>
      <c r="D283" s="117">
        <v>206475.25627294881</v>
      </c>
      <c r="E283" s="117">
        <v>139337.56830180003</v>
      </c>
      <c r="F283" s="117">
        <v>81965.242499999993</v>
      </c>
      <c r="G283" s="117">
        <v>90.460833333333326</v>
      </c>
      <c r="H283" s="117">
        <v>1293.9339669999997</v>
      </c>
      <c r="I283" s="117">
        <v>1696.0757251666664</v>
      </c>
      <c r="J283" s="117">
        <v>0</v>
      </c>
      <c r="K283" s="117">
        <v>863291.16188666678</v>
      </c>
      <c r="L283" s="117">
        <v>1295722.1216666668</v>
      </c>
      <c r="M283" s="117">
        <f t="shared" si="8"/>
        <v>2159013.2835533335</v>
      </c>
      <c r="N283" s="131">
        <v>225360.16591916667</v>
      </c>
      <c r="O283" s="117">
        <v>240249.72328333333</v>
      </c>
      <c r="P283" s="117">
        <v>147245.96201656669</v>
      </c>
      <c r="Q283" s="117">
        <v>139337.56830180003</v>
      </c>
      <c r="R283" s="117">
        <v>81965.242499999993</v>
      </c>
      <c r="S283" s="117">
        <v>90.460833333333326</v>
      </c>
      <c r="T283" s="117">
        <v>1293.9339669999997</v>
      </c>
      <c r="U283" s="117">
        <v>1696.0757251666664</v>
      </c>
      <c r="V283" s="117">
        <v>0</v>
      </c>
      <c r="W283" s="117">
        <v>837239.13254636677</v>
      </c>
      <c r="X283" s="117">
        <v>1295722.1216666668</v>
      </c>
      <c r="Y283" s="132">
        <f t="shared" si="9"/>
        <v>2132961.2542130337</v>
      </c>
    </row>
    <row r="284" spans="1:25" s="114" customFormat="1" ht="13" x14ac:dyDescent="0.3">
      <c r="A284" s="114">
        <v>279</v>
      </c>
      <c r="B284" s="114" t="s">
        <v>40</v>
      </c>
      <c r="C284" s="131">
        <v>574338.13015178766</v>
      </c>
      <c r="D284" s="117">
        <v>185826.7084449041</v>
      </c>
      <c r="E284" s="117">
        <v>129318.98242260002</v>
      </c>
      <c r="F284" s="117">
        <v>103300.97166666668</v>
      </c>
      <c r="G284" s="117">
        <v>140.61833333333334</v>
      </c>
      <c r="H284" s="117">
        <v>1749.5131657500003</v>
      </c>
      <c r="I284" s="117">
        <v>1620.3473173000002</v>
      </c>
      <c r="J284" s="117">
        <v>0</v>
      </c>
      <c r="K284" s="117">
        <v>996295.27150234173</v>
      </c>
      <c r="L284" s="117">
        <v>1708602.4399999997</v>
      </c>
      <c r="M284" s="117">
        <f t="shared" si="8"/>
        <v>2704897.7115023416</v>
      </c>
      <c r="N284" s="131">
        <v>304706.87636812491</v>
      </c>
      <c r="O284" s="117">
        <v>318726.76538333338</v>
      </c>
      <c r="P284" s="117">
        <v>126277.0433209667</v>
      </c>
      <c r="Q284" s="117">
        <v>129318.98242260002</v>
      </c>
      <c r="R284" s="117">
        <v>103300.97166666668</v>
      </c>
      <c r="S284" s="117">
        <v>140.61833333333334</v>
      </c>
      <c r="T284" s="117">
        <v>1749.5131657500003</v>
      </c>
      <c r="U284" s="117">
        <v>1620.3473173000002</v>
      </c>
      <c r="V284" s="117">
        <v>0</v>
      </c>
      <c r="W284" s="117">
        <v>985841.11797807494</v>
      </c>
      <c r="X284" s="117">
        <v>1708602.4399999997</v>
      </c>
      <c r="Y284" s="132">
        <f t="shared" si="9"/>
        <v>2694443.5579780745</v>
      </c>
    </row>
    <row r="285" spans="1:25" s="114" customFormat="1" ht="13" x14ac:dyDescent="0.3">
      <c r="A285" s="114">
        <v>280</v>
      </c>
      <c r="B285" s="114" t="s">
        <v>40</v>
      </c>
      <c r="C285" s="131">
        <v>1128325.8319302052</v>
      </c>
      <c r="D285" s="117">
        <v>389417.35978738632</v>
      </c>
      <c r="E285" s="117">
        <v>197140.17684219996</v>
      </c>
      <c r="F285" s="117">
        <v>203694.78000000003</v>
      </c>
      <c r="G285" s="117">
        <v>278.2208333333333</v>
      </c>
      <c r="H285" s="117">
        <v>3328.8356087499997</v>
      </c>
      <c r="I285" s="117">
        <v>3369.759955033333</v>
      </c>
      <c r="J285" s="117">
        <v>0</v>
      </c>
      <c r="K285" s="117">
        <v>1925554.9649569083</v>
      </c>
      <c r="L285" s="117">
        <v>3315745.6716666669</v>
      </c>
      <c r="M285" s="117">
        <f t="shared" si="8"/>
        <v>5241300.6366235754</v>
      </c>
      <c r="N285" s="131">
        <v>579772.20185729163</v>
      </c>
      <c r="O285" s="117">
        <v>627426.49656666664</v>
      </c>
      <c r="P285" s="117">
        <v>268226.92814210005</v>
      </c>
      <c r="Q285" s="117">
        <v>197140.17684219996</v>
      </c>
      <c r="R285" s="117">
        <v>203694.78000000003</v>
      </c>
      <c r="S285" s="117">
        <v>278.2208333333333</v>
      </c>
      <c r="T285" s="117">
        <v>3328.8356087499997</v>
      </c>
      <c r="U285" s="117">
        <v>3369.759955033333</v>
      </c>
      <c r="V285" s="117">
        <v>0</v>
      </c>
      <c r="W285" s="117">
        <v>1883237.3998053751</v>
      </c>
      <c r="X285" s="117">
        <v>3315745.6716666669</v>
      </c>
      <c r="Y285" s="132">
        <f t="shared" si="9"/>
        <v>5198983.0714720422</v>
      </c>
    </row>
    <row r="286" spans="1:25" s="114" customFormat="1" ht="13" x14ac:dyDescent="0.3">
      <c r="A286" s="114">
        <v>281</v>
      </c>
      <c r="B286" s="114" t="s">
        <v>40</v>
      </c>
      <c r="C286" s="131">
        <v>520673.40188092017</v>
      </c>
      <c r="D286" s="117">
        <v>174514.95766801314</v>
      </c>
      <c r="E286" s="117">
        <v>126261.0080204</v>
      </c>
      <c r="F286" s="117">
        <v>91342.772499999977</v>
      </c>
      <c r="G286" s="117">
        <v>120.58499999999999</v>
      </c>
      <c r="H286" s="117">
        <v>1522.4836159999998</v>
      </c>
      <c r="I286" s="117">
        <v>1517.6529167000001</v>
      </c>
      <c r="J286" s="117">
        <v>0</v>
      </c>
      <c r="K286" s="117">
        <v>915952.86160203326</v>
      </c>
      <c r="L286" s="117">
        <v>1496687.0558333334</v>
      </c>
      <c r="M286" s="117">
        <f t="shared" si="8"/>
        <v>2412639.9174353667</v>
      </c>
      <c r="N286" s="131">
        <v>265165.89645333332</v>
      </c>
      <c r="O286" s="117">
        <v>289689.61541666667</v>
      </c>
      <c r="P286" s="117">
        <v>119876.69726553334</v>
      </c>
      <c r="Q286" s="117">
        <v>126261.0080204</v>
      </c>
      <c r="R286" s="117">
        <v>91342.772499999977</v>
      </c>
      <c r="S286" s="117">
        <v>120.58499999999999</v>
      </c>
      <c r="T286" s="117">
        <v>1522.4836159999998</v>
      </c>
      <c r="U286" s="117">
        <v>1517.6529167000001</v>
      </c>
      <c r="V286" s="117">
        <v>0</v>
      </c>
      <c r="W286" s="117">
        <v>895496.71118863334</v>
      </c>
      <c r="X286" s="117">
        <v>1496687.0558333334</v>
      </c>
      <c r="Y286" s="132">
        <f t="shared" si="9"/>
        <v>2392183.7670219666</v>
      </c>
    </row>
    <row r="287" spans="1:25" s="114" customFormat="1" ht="13" x14ac:dyDescent="0.3">
      <c r="A287" s="114">
        <v>282</v>
      </c>
      <c r="B287" s="114" t="s">
        <v>40</v>
      </c>
      <c r="C287" s="131">
        <v>682591.8963584028</v>
      </c>
      <c r="D287" s="117">
        <v>230076.19633329718</v>
      </c>
      <c r="E287" s="117">
        <v>144506.70563560002</v>
      </c>
      <c r="F287" s="117">
        <v>124405.3716666667</v>
      </c>
      <c r="G287" s="117">
        <v>177.98416666666662</v>
      </c>
      <c r="H287" s="117">
        <v>2005.0958037999999</v>
      </c>
      <c r="I287" s="117">
        <v>2049.1393327999999</v>
      </c>
      <c r="J287" s="117">
        <v>0</v>
      </c>
      <c r="K287" s="117">
        <v>1185812.3892972334</v>
      </c>
      <c r="L287" s="117">
        <v>2016320.2883333333</v>
      </c>
      <c r="M287" s="117">
        <f t="shared" si="8"/>
        <v>3202132.677630567</v>
      </c>
      <c r="N287" s="131">
        <v>349220.85249516665</v>
      </c>
      <c r="O287" s="117">
        <v>379669.89225000003</v>
      </c>
      <c r="P287" s="117">
        <v>158064.97597579999</v>
      </c>
      <c r="Q287" s="117">
        <v>144506.70563560002</v>
      </c>
      <c r="R287" s="117">
        <v>124405.3716666667</v>
      </c>
      <c r="S287" s="117">
        <v>177.98416666666662</v>
      </c>
      <c r="T287" s="117">
        <v>2005.0958037999999</v>
      </c>
      <c r="U287" s="117">
        <v>2049.1393327999999</v>
      </c>
      <c r="V287" s="117">
        <v>0</v>
      </c>
      <c r="W287" s="117">
        <v>1160100.0173265</v>
      </c>
      <c r="X287" s="117">
        <v>2016320.2883333333</v>
      </c>
      <c r="Y287" s="132">
        <f t="shared" si="9"/>
        <v>3176420.3056598334</v>
      </c>
    </row>
    <row r="288" spans="1:25" s="114" customFormat="1" ht="13" x14ac:dyDescent="0.3">
      <c r="A288" s="114">
        <v>283</v>
      </c>
      <c r="B288" s="114" t="s">
        <v>40</v>
      </c>
      <c r="C288" s="131">
        <v>490248.32562376262</v>
      </c>
      <c r="D288" s="117">
        <v>181983.00037831231</v>
      </c>
      <c r="E288" s="117">
        <v>129682.54000000002</v>
      </c>
      <c r="F288" s="117">
        <v>85711.473333333328</v>
      </c>
      <c r="G288" s="117">
        <v>114.86166666666668</v>
      </c>
      <c r="H288" s="117">
        <v>1397.31072245</v>
      </c>
      <c r="I288" s="117">
        <v>1459.3667218666667</v>
      </c>
      <c r="J288" s="117">
        <v>0</v>
      </c>
      <c r="K288" s="117">
        <v>890596.87844639167</v>
      </c>
      <c r="L288" s="117">
        <v>1391094.175</v>
      </c>
      <c r="M288" s="117">
        <f t="shared" si="8"/>
        <v>2281691.0534463916</v>
      </c>
      <c r="N288" s="131">
        <v>243364.95082670834</v>
      </c>
      <c r="O288" s="117">
        <v>273185.63759999996</v>
      </c>
      <c r="P288" s="117">
        <v>127037.96999999999</v>
      </c>
      <c r="Q288" s="117">
        <v>129682.54000000002</v>
      </c>
      <c r="R288" s="117">
        <v>85711.473333333328</v>
      </c>
      <c r="S288" s="117">
        <v>114.86166666666668</v>
      </c>
      <c r="T288" s="117">
        <v>1397.31072245</v>
      </c>
      <c r="U288" s="117">
        <v>1459.3667218666667</v>
      </c>
      <c r="V288" s="117">
        <v>0</v>
      </c>
      <c r="W288" s="117">
        <v>861954.11087102501</v>
      </c>
      <c r="X288" s="117">
        <v>1391094.175</v>
      </c>
      <c r="Y288" s="132">
        <f t="shared" si="9"/>
        <v>2253048.2858710252</v>
      </c>
    </row>
    <row r="289" spans="1:25" s="114" customFormat="1" ht="13" x14ac:dyDescent="0.3">
      <c r="A289" s="114">
        <v>284</v>
      </c>
      <c r="B289" s="114" t="s">
        <v>40</v>
      </c>
      <c r="C289" s="131">
        <v>56601.982511436625</v>
      </c>
      <c r="D289" s="117">
        <v>35119.487524563381</v>
      </c>
      <c r="E289" s="117">
        <v>56275.88</v>
      </c>
      <c r="F289" s="117">
        <v>11796.201666666666</v>
      </c>
      <c r="G289" s="117">
        <v>16.119166666666665</v>
      </c>
      <c r="H289" s="117">
        <v>205.29381600000002</v>
      </c>
      <c r="I289" s="117">
        <v>387.29506666666674</v>
      </c>
      <c r="J289" s="117">
        <v>0</v>
      </c>
      <c r="K289" s="117">
        <v>160402.25975200001</v>
      </c>
      <c r="L289" s="117">
        <v>197437.78916666665</v>
      </c>
      <c r="M289" s="117">
        <f t="shared" si="8"/>
        <v>357840.04891866667</v>
      </c>
      <c r="N289" s="131">
        <v>35755.339619999992</v>
      </c>
      <c r="O289" s="117">
        <v>31026.276400000002</v>
      </c>
      <c r="P289" s="117">
        <v>25203.024000000001</v>
      </c>
      <c r="Q289" s="117">
        <v>56275.88</v>
      </c>
      <c r="R289" s="117">
        <v>11796.201666666666</v>
      </c>
      <c r="S289" s="117">
        <v>16.119166666666665</v>
      </c>
      <c r="T289" s="117">
        <v>205.29381600000002</v>
      </c>
      <c r="U289" s="117">
        <v>387.29506666666674</v>
      </c>
      <c r="V289" s="117">
        <v>0</v>
      </c>
      <c r="W289" s="117">
        <v>160665.42973599999</v>
      </c>
      <c r="X289" s="117">
        <v>197437.78916666665</v>
      </c>
      <c r="Y289" s="132">
        <f t="shared" si="9"/>
        <v>358103.21890266665</v>
      </c>
    </row>
    <row r="290" spans="1:25" s="114" customFormat="1" ht="13" x14ac:dyDescent="0.3">
      <c r="A290" s="114">
        <v>285</v>
      </c>
      <c r="B290" s="114" t="s">
        <v>40</v>
      </c>
      <c r="C290" s="131">
        <v>67482.659754538952</v>
      </c>
      <c r="D290" s="117">
        <v>39180.634015594362</v>
      </c>
      <c r="E290" s="117">
        <v>59113.985800000002</v>
      </c>
      <c r="F290" s="117">
        <v>13111.538333333336</v>
      </c>
      <c r="G290" s="117">
        <v>25.445833333333329</v>
      </c>
      <c r="H290" s="117">
        <v>272.71534079999998</v>
      </c>
      <c r="I290" s="117">
        <v>317.39407333333332</v>
      </c>
      <c r="J290" s="117">
        <v>0</v>
      </c>
      <c r="K290" s="117">
        <v>179504.3731509333</v>
      </c>
      <c r="L290" s="117">
        <v>250195.68583333338</v>
      </c>
      <c r="M290" s="117">
        <f t="shared" si="8"/>
        <v>429700.05898426671</v>
      </c>
      <c r="N290" s="131">
        <v>47497.921856000001</v>
      </c>
      <c r="O290" s="117">
        <v>36663.289633333341</v>
      </c>
      <c r="P290" s="117">
        <v>27651.226839999999</v>
      </c>
      <c r="Q290" s="117">
        <v>59113.985800000002</v>
      </c>
      <c r="R290" s="117">
        <v>13111.538333333336</v>
      </c>
      <c r="S290" s="117">
        <v>25.445833333333329</v>
      </c>
      <c r="T290" s="117">
        <v>272.71534079999998</v>
      </c>
      <c r="U290" s="117">
        <v>317.39407333333332</v>
      </c>
      <c r="V290" s="117">
        <v>0</v>
      </c>
      <c r="W290" s="117">
        <v>184653.51771013334</v>
      </c>
      <c r="X290" s="117">
        <v>250195.68583333338</v>
      </c>
      <c r="Y290" s="132">
        <f t="shared" si="9"/>
        <v>434849.20354346675</v>
      </c>
    </row>
    <row r="291" spans="1:25" s="114" customFormat="1" ht="13" x14ac:dyDescent="0.3">
      <c r="A291" s="114">
        <v>286</v>
      </c>
      <c r="B291" s="114" t="s">
        <v>40</v>
      </c>
      <c r="C291" s="131">
        <v>528862.68946376198</v>
      </c>
      <c r="D291" s="117">
        <v>171128.25862298801</v>
      </c>
      <c r="E291" s="117">
        <v>124680.58722580002</v>
      </c>
      <c r="F291" s="117">
        <v>94945.026666666672</v>
      </c>
      <c r="G291" s="117">
        <v>128.36083333333332</v>
      </c>
      <c r="H291" s="117">
        <v>1584.8928152999997</v>
      </c>
      <c r="I291" s="117">
        <v>1491.1176493333332</v>
      </c>
      <c r="J291" s="117">
        <v>0</v>
      </c>
      <c r="K291" s="117">
        <v>922820.93327718345</v>
      </c>
      <c r="L291" s="117">
        <v>1557957.4724999999</v>
      </c>
      <c r="M291" s="117">
        <f t="shared" si="8"/>
        <v>2480778.4057771834</v>
      </c>
      <c r="N291" s="131">
        <v>276035.49866474996</v>
      </c>
      <c r="O291" s="117">
        <v>293795.76360000001</v>
      </c>
      <c r="P291" s="117">
        <v>116568.87363190002</v>
      </c>
      <c r="Q291" s="117">
        <v>124680.58722580002</v>
      </c>
      <c r="R291" s="117">
        <v>94945.026666666672</v>
      </c>
      <c r="S291" s="117">
        <v>128.36083333333332</v>
      </c>
      <c r="T291" s="117">
        <v>1584.8928152999997</v>
      </c>
      <c r="U291" s="117">
        <v>1491.1176493333332</v>
      </c>
      <c r="V291" s="117">
        <v>0</v>
      </c>
      <c r="W291" s="117">
        <v>909230.12108708336</v>
      </c>
      <c r="X291" s="117">
        <v>1557957.4724999999</v>
      </c>
      <c r="Y291" s="132">
        <f t="shared" si="9"/>
        <v>2467187.5935870833</v>
      </c>
    </row>
    <row r="292" spans="1:25" s="114" customFormat="1" ht="13" x14ac:dyDescent="0.3">
      <c r="A292" s="114">
        <v>287</v>
      </c>
      <c r="B292" s="114" t="s">
        <v>40</v>
      </c>
      <c r="C292" s="131">
        <v>787254.63568365888</v>
      </c>
      <c r="D292" s="117">
        <v>264415.87104566611</v>
      </c>
      <c r="E292" s="117">
        <v>156055.73639939996</v>
      </c>
      <c r="F292" s="117">
        <v>134379.89749999999</v>
      </c>
      <c r="G292" s="117">
        <v>172.33083333333332</v>
      </c>
      <c r="H292" s="117">
        <v>2249.9847023499997</v>
      </c>
      <c r="I292" s="117">
        <v>2336.9655174333334</v>
      </c>
      <c r="J292" s="117">
        <v>0</v>
      </c>
      <c r="K292" s="117">
        <v>1346865.4216818418</v>
      </c>
      <c r="L292" s="117">
        <v>2207747.7166666668</v>
      </c>
      <c r="M292" s="117">
        <f t="shared" si="8"/>
        <v>3554613.1383485086</v>
      </c>
      <c r="N292" s="131">
        <v>391872.3356592916</v>
      </c>
      <c r="O292" s="117">
        <v>438617.32466666662</v>
      </c>
      <c r="P292" s="117">
        <v>182237.11863336666</v>
      </c>
      <c r="Q292" s="117">
        <v>156055.73639939996</v>
      </c>
      <c r="R292" s="117">
        <v>134379.89749999999</v>
      </c>
      <c r="S292" s="117">
        <v>172.33083333333332</v>
      </c>
      <c r="T292" s="117">
        <v>2249.9847023499997</v>
      </c>
      <c r="U292" s="117">
        <v>2336.9655174333334</v>
      </c>
      <c r="V292" s="117">
        <v>0</v>
      </c>
      <c r="W292" s="117">
        <v>1307921.6939118416</v>
      </c>
      <c r="X292" s="117">
        <v>2207747.7166666668</v>
      </c>
      <c r="Y292" s="132">
        <f t="shared" si="9"/>
        <v>3515669.4105785084</v>
      </c>
    </row>
    <row r="293" spans="1:25" s="114" customFormat="1" ht="13" x14ac:dyDescent="0.3">
      <c r="A293" s="114">
        <v>288</v>
      </c>
      <c r="B293" s="114" t="s">
        <v>40</v>
      </c>
      <c r="C293" s="131">
        <v>1128712.0258894616</v>
      </c>
      <c r="D293" s="117">
        <v>379496.21127602184</v>
      </c>
      <c r="E293" s="117">
        <v>193200.86952939999</v>
      </c>
      <c r="F293" s="117">
        <v>203846.83</v>
      </c>
      <c r="G293" s="117">
        <v>263.86666666666667</v>
      </c>
      <c r="H293" s="117">
        <v>3376.2637092999998</v>
      </c>
      <c r="I293" s="117">
        <v>3183.6471481000003</v>
      </c>
      <c r="J293" s="117">
        <v>0</v>
      </c>
      <c r="K293" s="117">
        <v>1912079.7142189501</v>
      </c>
      <c r="L293" s="117">
        <v>3321254.2424999997</v>
      </c>
      <c r="M293" s="117">
        <f t="shared" si="8"/>
        <v>5233333.9567189496</v>
      </c>
      <c r="N293" s="131">
        <v>588032.59603641671</v>
      </c>
      <c r="O293" s="117">
        <v>627099.49208333332</v>
      </c>
      <c r="P293" s="117">
        <v>259981.95068169999</v>
      </c>
      <c r="Q293" s="117">
        <v>193200.86952939999</v>
      </c>
      <c r="R293" s="117">
        <v>203846.83</v>
      </c>
      <c r="S293" s="117">
        <v>263.86666666666667</v>
      </c>
      <c r="T293" s="117">
        <v>3376.2637092999998</v>
      </c>
      <c r="U293" s="117">
        <v>3183.6471481000003</v>
      </c>
      <c r="V293" s="117">
        <v>0</v>
      </c>
      <c r="W293" s="117">
        <v>1878985.5158549165</v>
      </c>
      <c r="X293" s="117">
        <v>3321254.2424999997</v>
      </c>
      <c r="Y293" s="132">
        <f t="shared" si="9"/>
        <v>5200239.7583549162</v>
      </c>
    </row>
    <row r="294" spans="1:25" s="114" customFormat="1" ht="13" x14ac:dyDescent="0.3">
      <c r="A294" s="114">
        <v>289</v>
      </c>
      <c r="B294" s="114" t="s">
        <v>40</v>
      </c>
      <c r="C294" s="131">
        <v>480597.70963598689</v>
      </c>
      <c r="D294" s="117">
        <v>169509.26027167981</v>
      </c>
      <c r="E294" s="117">
        <v>124896.8860992</v>
      </c>
      <c r="F294" s="117">
        <v>87217.823333333319</v>
      </c>
      <c r="G294" s="117">
        <v>126.505</v>
      </c>
      <c r="H294" s="117">
        <v>1424.1558011999998</v>
      </c>
      <c r="I294" s="117">
        <v>1490.0904705333332</v>
      </c>
      <c r="J294" s="117">
        <v>0</v>
      </c>
      <c r="K294" s="117">
        <v>865262.43061193335</v>
      </c>
      <c r="L294" s="117">
        <v>1423527.2033333331</v>
      </c>
      <c r="M294" s="117">
        <f t="shared" si="8"/>
        <v>2288789.6339452667</v>
      </c>
      <c r="N294" s="131">
        <v>248040.46870899995</v>
      </c>
      <c r="O294" s="117">
        <v>267171.81673333334</v>
      </c>
      <c r="P294" s="117">
        <v>117021.58757226668</v>
      </c>
      <c r="Q294" s="117">
        <v>124896.8860992</v>
      </c>
      <c r="R294" s="117">
        <v>87217.823333333319</v>
      </c>
      <c r="S294" s="117">
        <v>126.505</v>
      </c>
      <c r="T294" s="117">
        <v>1424.1558011999998</v>
      </c>
      <c r="U294" s="117">
        <v>1490.0904705333332</v>
      </c>
      <c r="V294" s="117">
        <v>0</v>
      </c>
      <c r="W294" s="117">
        <v>847389.33371886669</v>
      </c>
      <c r="X294" s="117">
        <v>1423527.2033333331</v>
      </c>
      <c r="Y294" s="132">
        <f t="shared" si="9"/>
        <v>2270916.5370521997</v>
      </c>
    </row>
    <row r="295" spans="1:25" s="114" customFormat="1" ht="13" x14ac:dyDescent="0.3">
      <c r="A295" s="114">
        <v>290</v>
      </c>
      <c r="B295" s="114" t="s">
        <v>40</v>
      </c>
      <c r="C295" s="131">
        <v>1150679.2418934244</v>
      </c>
      <c r="D295" s="117">
        <v>413843.92493514228</v>
      </c>
      <c r="E295" s="117">
        <v>205822</v>
      </c>
      <c r="F295" s="117">
        <v>208701.90833333335</v>
      </c>
      <c r="G295" s="117">
        <v>282.20666666666665</v>
      </c>
      <c r="H295" s="117">
        <v>3411.5024914000001</v>
      </c>
      <c r="I295" s="117">
        <v>3325.5537121999992</v>
      </c>
      <c r="J295" s="117">
        <v>0</v>
      </c>
      <c r="K295" s="117">
        <v>1986066.3380321669</v>
      </c>
      <c r="L295" s="117">
        <v>3383627.0516666663</v>
      </c>
      <c r="M295" s="117">
        <f t="shared" si="8"/>
        <v>5369693.3896988332</v>
      </c>
      <c r="N295" s="131">
        <v>594170.01725216664</v>
      </c>
      <c r="O295" s="117">
        <v>639660.84981666668</v>
      </c>
      <c r="P295" s="117">
        <v>286398</v>
      </c>
      <c r="Q295" s="117">
        <v>205822</v>
      </c>
      <c r="R295" s="117">
        <v>208701.90833333335</v>
      </c>
      <c r="S295" s="117">
        <v>282.20666666666665</v>
      </c>
      <c r="T295" s="117">
        <v>3411.5024914000001</v>
      </c>
      <c r="U295" s="117">
        <v>3325.5537121999992</v>
      </c>
      <c r="V295" s="117">
        <v>0</v>
      </c>
      <c r="W295" s="117">
        <v>1941772.0382724334</v>
      </c>
      <c r="X295" s="117">
        <v>3383627.0516666663</v>
      </c>
      <c r="Y295" s="132">
        <f t="shared" si="9"/>
        <v>5325399.0899390997</v>
      </c>
    </row>
    <row r="296" spans="1:25" s="114" customFormat="1" ht="13" x14ac:dyDescent="0.3">
      <c r="A296" s="114">
        <v>291</v>
      </c>
      <c r="B296" s="114" t="s">
        <v>40</v>
      </c>
      <c r="C296" s="131">
        <v>521914.1556612057</v>
      </c>
      <c r="D296" s="117">
        <v>186118.20952559437</v>
      </c>
      <c r="E296" s="117">
        <v>130375.62519999997</v>
      </c>
      <c r="F296" s="117">
        <v>96441.18</v>
      </c>
      <c r="G296" s="117">
        <v>136.25583333333336</v>
      </c>
      <c r="H296" s="117">
        <v>1563.6103608000001</v>
      </c>
      <c r="I296" s="117">
        <v>1621.9789413333338</v>
      </c>
      <c r="J296" s="117">
        <v>0</v>
      </c>
      <c r="K296" s="117">
        <v>938171.01552226685</v>
      </c>
      <c r="L296" s="117">
        <v>1568151.3116666665</v>
      </c>
      <c r="M296" s="117">
        <f t="shared" si="8"/>
        <v>2506322.3271889333</v>
      </c>
      <c r="N296" s="131">
        <v>272328.80450600001</v>
      </c>
      <c r="O296" s="117">
        <v>289941.06185</v>
      </c>
      <c r="P296" s="117">
        <v>128488.59859999998</v>
      </c>
      <c r="Q296" s="117">
        <v>130375.62519999997</v>
      </c>
      <c r="R296" s="117">
        <v>96441.18</v>
      </c>
      <c r="S296" s="117">
        <v>136.25583333333336</v>
      </c>
      <c r="T296" s="117">
        <v>1563.6103608000001</v>
      </c>
      <c r="U296" s="117">
        <v>1621.9789413333338</v>
      </c>
      <c r="V296" s="117">
        <v>0</v>
      </c>
      <c r="W296" s="117">
        <v>920897.11529146682</v>
      </c>
      <c r="X296" s="117">
        <v>1568151.3116666665</v>
      </c>
      <c r="Y296" s="132">
        <f t="shared" si="9"/>
        <v>2489048.4269581335</v>
      </c>
    </row>
    <row r="297" spans="1:25" s="114" customFormat="1" ht="13" x14ac:dyDescent="0.3">
      <c r="A297" s="114">
        <v>292</v>
      </c>
      <c r="B297" s="114" t="s">
        <v>40</v>
      </c>
      <c r="C297" s="131">
        <v>102301.66529460187</v>
      </c>
      <c r="D297" s="117">
        <v>47684.347659764782</v>
      </c>
      <c r="E297" s="117">
        <v>64765.849999999984</v>
      </c>
      <c r="F297" s="117">
        <v>23240.104166666668</v>
      </c>
      <c r="G297" s="117">
        <v>30.573333333333327</v>
      </c>
      <c r="H297" s="117">
        <v>437.40148619999997</v>
      </c>
      <c r="I297" s="117">
        <v>392.03219999999993</v>
      </c>
      <c r="J297" s="117">
        <v>0</v>
      </c>
      <c r="K297" s="117">
        <v>238851.9741405666</v>
      </c>
      <c r="L297" s="117">
        <v>392531.93416666664</v>
      </c>
      <c r="M297" s="117">
        <f t="shared" si="8"/>
        <v>631383.90830723324</v>
      </c>
      <c r="N297" s="131">
        <v>76180.758846500001</v>
      </c>
      <c r="O297" s="117">
        <v>55299.85591666666</v>
      </c>
      <c r="P297" s="117">
        <v>32526.63</v>
      </c>
      <c r="Q297" s="117">
        <v>64765.849999999984</v>
      </c>
      <c r="R297" s="117">
        <v>23240.104166666668</v>
      </c>
      <c r="S297" s="117">
        <v>30.573333333333327</v>
      </c>
      <c r="T297" s="117">
        <v>437.40148619999997</v>
      </c>
      <c r="U297" s="117">
        <v>392.03219999999993</v>
      </c>
      <c r="V297" s="117">
        <v>0</v>
      </c>
      <c r="W297" s="117">
        <v>252873.20594936662</v>
      </c>
      <c r="X297" s="117">
        <v>392531.93416666664</v>
      </c>
      <c r="Y297" s="132">
        <f t="shared" si="9"/>
        <v>645405.14011603326</v>
      </c>
    </row>
    <row r="298" spans="1:25" s="114" customFormat="1" ht="13" x14ac:dyDescent="0.3">
      <c r="A298" s="114">
        <v>293</v>
      </c>
      <c r="B298" s="114" t="s">
        <v>40</v>
      </c>
      <c r="C298" s="131">
        <v>144370.29451699997</v>
      </c>
      <c r="D298" s="117">
        <v>89476.168566499997</v>
      </c>
      <c r="E298" s="117">
        <v>90476.018800000005</v>
      </c>
      <c r="F298" s="117">
        <v>34502.125000000007</v>
      </c>
      <c r="G298" s="117">
        <v>33.111666666666672</v>
      </c>
      <c r="H298" s="117">
        <v>670.60430099999996</v>
      </c>
      <c r="I298" s="117">
        <v>885.85933333333332</v>
      </c>
      <c r="J298" s="117">
        <v>0</v>
      </c>
      <c r="K298" s="117">
        <v>360414.18218450004</v>
      </c>
      <c r="L298" s="117">
        <v>580979.47916666663</v>
      </c>
      <c r="M298" s="117">
        <f t="shared" si="8"/>
        <v>941393.66135116667</v>
      </c>
      <c r="N298" s="131">
        <v>116796.91575749998</v>
      </c>
      <c r="O298" s="117">
        <v>77416.126399999994</v>
      </c>
      <c r="P298" s="117">
        <v>62636.379099999991</v>
      </c>
      <c r="Q298" s="117">
        <v>90476.018800000005</v>
      </c>
      <c r="R298" s="117">
        <v>34502.125000000007</v>
      </c>
      <c r="S298" s="117">
        <v>33.111666666666672</v>
      </c>
      <c r="T298" s="117">
        <v>670.60430099999996</v>
      </c>
      <c r="U298" s="117">
        <v>885.85933333333332</v>
      </c>
      <c r="V298" s="117">
        <v>0</v>
      </c>
      <c r="W298" s="117">
        <v>383417.14035850001</v>
      </c>
      <c r="X298" s="117">
        <v>580979.47916666663</v>
      </c>
      <c r="Y298" s="132">
        <f t="shared" si="9"/>
        <v>964396.61952516669</v>
      </c>
    </row>
    <row r="299" spans="1:25" s="114" customFormat="1" ht="13" x14ac:dyDescent="0.3">
      <c r="A299" s="114">
        <v>294</v>
      </c>
      <c r="B299" s="114" t="s">
        <v>40</v>
      </c>
      <c r="C299" s="131">
        <v>125314.43417375446</v>
      </c>
      <c r="D299" s="117">
        <v>52276.641977195548</v>
      </c>
      <c r="E299" s="117">
        <v>44859.540329999989</v>
      </c>
      <c r="F299" s="117">
        <v>25207.0425</v>
      </c>
      <c r="G299" s="117">
        <v>41.93</v>
      </c>
      <c r="H299" s="117">
        <v>408.08655569999996</v>
      </c>
      <c r="I299" s="117">
        <v>467.28942749999993</v>
      </c>
      <c r="J299" s="117">
        <v>0</v>
      </c>
      <c r="K299" s="117">
        <v>248574.96496415001</v>
      </c>
      <c r="L299" s="117">
        <v>410204.18666666676</v>
      </c>
      <c r="M299" s="117">
        <f t="shared" si="8"/>
        <v>658779.15163081675</v>
      </c>
      <c r="N299" s="131">
        <v>71075.075117749991</v>
      </c>
      <c r="O299" s="117">
        <v>69234.239433333336</v>
      </c>
      <c r="P299" s="117">
        <v>36421.629540833332</v>
      </c>
      <c r="Q299" s="117">
        <v>44859.540329999989</v>
      </c>
      <c r="R299" s="117">
        <v>25207.0425</v>
      </c>
      <c r="S299" s="117">
        <v>41.93</v>
      </c>
      <c r="T299" s="117">
        <v>408.08655569999996</v>
      </c>
      <c r="U299" s="117">
        <v>467.28942749999993</v>
      </c>
      <c r="V299" s="117">
        <v>0</v>
      </c>
      <c r="W299" s="117">
        <v>247714.83290511664</v>
      </c>
      <c r="X299" s="117">
        <v>410204.18666666676</v>
      </c>
      <c r="Y299" s="132">
        <f t="shared" si="9"/>
        <v>657919.01957178337</v>
      </c>
    </row>
    <row r="300" spans="1:25" s="114" customFormat="1" ht="13" x14ac:dyDescent="0.3">
      <c r="A300" s="114">
        <v>295</v>
      </c>
      <c r="B300" s="114" t="s">
        <v>40</v>
      </c>
      <c r="C300" s="131">
        <v>788577.36348644516</v>
      </c>
      <c r="D300" s="117">
        <v>267901.27604155493</v>
      </c>
      <c r="E300" s="117">
        <v>156466.59253480003</v>
      </c>
      <c r="F300" s="117">
        <v>145283.2175</v>
      </c>
      <c r="G300" s="117">
        <v>190.77083333333329</v>
      </c>
      <c r="H300" s="117">
        <v>2424.1396168000006</v>
      </c>
      <c r="I300" s="117">
        <v>2262.6434338666668</v>
      </c>
      <c r="J300" s="117">
        <v>0</v>
      </c>
      <c r="K300" s="117">
        <v>1363106.0034467999</v>
      </c>
      <c r="L300" s="117">
        <v>2371003.7574999998</v>
      </c>
      <c r="M300" s="117">
        <f t="shared" si="8"/>
        <v>3734109.7609468</v>
      </c>
      <c r="N300" s="131">
        <v>422204.31659266673</v>
      </c>
      <c r="O300" s="117">
        <v>437360.24764999998</v>
      </c>
      <c r="P300" s="117">
        <v>183097.04128140002</v>
      </c>
      <c r="Q300" s="117">
        <v>156466.59253480003</v>
      </c>
      <c r="R300" s="117">
        <v>145283.2175</v>
      </c>
      <c r="S300" s="117">
        <v>190.77083333333329</v>
      </c>
      <c r="T300" s="117">
        <v>2424.1396168000006</v>
      </c>
      <c r="U300" s="117">
        <v>2262.6434338666668</v>
      </c>
      <c r="V300" s="117">
        <v>0</v>
      </c>
      <c r="W300" s="117">
        <v>1349288.9694428665</v>
      </c>
      <c r="X300" s="117">
        <v>2371003.7574999998</v>
      </c>
      <c r="Y300" s="132">
        <f t="shared" si="9"/>
        <v>3720292.7269428661</v>
      </c>
    </row>
    <row r="301" spans="1:25" s="114" customFormat="1" ht="13" x14ac:dyDescent="0.3">
      <c r="A301" s="114">
        <v>296</v>
      </c>
      <c r="B301" s="114" t="s">
        <v>40</v>
      </c>
      <c r="C301" s="131">
        <v>1186.6090977276992</v>
      </c>
      <c r="D301" s="117">
        <v>8382.5448849389668</v>
      </c>
      <c r="E301" s="117">
        <v>3506.7839600000002</v>
      </c>
      <c r="F301" s="117">
        <v>188.4725</v>
      </c>
      <c r="G301" s="117">
        <v>0.27666666666666667</v>
      </c>
      <c r="H301" s="117">
        <v>6.9238959999999992</v>
      </c>
      <c r="I301" s="117">
        <v>159.64986666666667</v>
      </c>
      <c r="J301" s="117">
        <v>0</v>
      </c>
      <c r="K301" s="117">
        <v>13431.260872000001</v>
      </c>
      <c r="L301" s="117">
        <v>4549.5725000000002</v>
      </c>
      <c r="M301" s="117">
        <f t="shared" si="8"/>
        <v>17980.833372000001</v>
      </c>
      <c r="N301" s="131">
        <v>1205.9118866666665</v>
      </c>
      <c r="O301" s="117">
        <v>619.77253333333329</v>
      </c>
      <c r="P301" s="117">
        <v>6464.7150666666676</v>
      </c>
      <c r="Q301" s="117">
        <v>3506.7839600000002</v>
      </c>
      <c r="R301" s="117">
        <v>188.4725</v>
      </c>
      <c r="S301" s="117">
        <v>0.27666666666666667</v>
      </c>
      <c r="T301" s="117">
        <v>6.9238959999999992</v>
      </c>
      <c r="U301" s="117">
        <v>159.64986666666667</v>
      </c>
      <c r="V301" s="117">
        <v>0</v>
      </c>
      <c r="W301" s="117">
        <v>12152.506376000001</v>
      </c>
      <c r="X301" s="117">
        <v>4549.5725000000002</v>
      </c>
      <c r="Y301" s="132">
        <f t="shared" si="9"/>
        <v>16702.078876</v>
      </c>
    </row>
    <row r="302" spans="1:25" s="114" customFormat="1" ht="13" x14ac:dyDescent="0.3">
      <c r="A302" s="114">
        <v>297</v>
      </c>
      <c r="B302" s="114" t="s">
        <v>40</v>
      </c>
      <c r="C302" s="131">
        <v>235059.51167899722</v>
      </c>
      <c r="D302" s="117">
        <v>95520.024247402805</v>
      </c>
      <c r="E302" s="117">
        <v>92986.719999999987</v>
      </c>
      <c r="F302" s="117">
        <v>46826.874166666676</v>
      </c>
      <c r="G302" s="117">
        <v>66.100833333333327</v>
      </c>
      <c r="H302" s="117">
        <v>809.19567840000002</v>
      </c>
      <c r="I302" s="117">
        <v>789.03432000000009</v>
      </c>
      <c r="J302" s="117">
        <v>0</v>
      </c>
      <c r="K302" s="117">
        <v>472057.46092480002</v>
      </c>
      <c r="L302" s="117">
        <v>771416.31333333312</v>
      </c>
      <c r="M302" s="117">
        <f t="shared" si="8"/>
        <v>1243473.774258133</v>
      </c>
      <c r="N302" s="131">
        <v>140934.91398800001</v>
      </c>
      <c r="O302" s="117">
        <v>129354.91614999999</v>
      </c>
      <c r="P302" s="117">
        <v>65871.540000000023</v>
      </c>
      <c r="Q302" s="117">
        <v>92986.719999999987</v>
      </c>
      <c r="R302" s="117">
        <v>46826.874166666676</v>
      </c>
      <c r="S302" s="117">
        <v>66.100833333333327</v>
      </c>
      <c r="T302" s="117">
        <v>809.19567840000002</v>
      </c>
      <c r="U302" s="117">
        <v>789.03432000000009</v>
      </c>
      <c r="V302" s="117">
        <v>0</v>
      </c>
      <c r="W302" s="117">
        <v>477639.29513640003</v>
      </c>
      <c r="X302" s="117">
        <v>771416.31333333312</v>
      </c>
      <c r="Y302" s="132">
        <f t="shared" si="9"/>
        <v>1249055.608469733</v>
      </c>
    </row>
    <row r="303" spans="1:25" s="114" customFormat="1" ht="13" x14ac:dyDescent="0.3">
      <c r="A303" s="114">
        <v>298</v>
      </c>
      <c r="B303" s="114" t="s">
        <v>40</v>
      </c>
      <c r="C303" s="131">
        <v>808995.18652478931</v>
      </c>
      <c r="D303" s="117">
        <v>281307.20049140224</v>
      </c>
      <c r="E303" s="117">
        <v>161947.39004000003</v>
      </c>
      <c r="F303" s="117">
        <v>138433.74249999999</v>
      </c>
      <c r="G303" s="117">
        <v>190.9991666666667</v>
      </c>
      <c r="H303" s="117">
        <v>2329.1043071500003</v>
      </c>
      <c r="I303" s="117">
        <v>2420.9029949999999</v>
      </c>
      <c r="J303" s="117">
        <v>0</v>
      </c>
      <c r="K303" s="117">
        <v>1395624.5260250082</v>
      </c>
      <c r="L303" s="117">
        <v>2292560.4791666665</v>
      </c>
      <c r="M303" s="117">
        <f t="shared" si="8"/>
        <v>3688185.0051916745</v>
      </c>
      <c r="N303" s="131">
        <v>405652.33349529159</v>
      </c>
      <c r="O303" s="117">
        <v>450531.24144999991</v>
      </c>
      <c r="P303" s="117">
        <v>194568.36055333339</v>
      </c>
      <c r="Q303" s="117">
        <v>161947.39004000003</v>
      </c>
      <c r="R303" s="117">
        <v>138433.74249999999</v>
      </c>
      <c r="S303" s="117">
        <v>190.9991666666667</v>
      </c>
      <c r="T303" s="117">
        <v>2329.1043071500003</v>
      </c>
      <c r="U303" s="117">
        <v>2420.9029949999999</v>
      </c>
      <c r="V303" s="117">
        <v>0</v>
      </c>
      <c r="W303" s="117">
        <v>1356074.0745074414</v>
      </c>
      <c r="X303" s="117">
        <v>2292560.4791666665</v>
      </c>
      <c r="Y303" s="132">
        <f t="shared" si="9"/>
        <v>3648634.5536741079</v>
      </c>
    </row>
    <row r="304" spans="1:25" s="114" customFormat="1" ht="13" x14ac:dyDescent="0.3">
      <c r="A304" s="114">
        <v>299</v>
      </c>
      <c r="B304" s="114" t="s">
        <v>40</v>
      </c>
      <c r="C304" s="131">
        <v>589431.97142526589</v>
      </c>
      <c r="D304" s="117">
        <v>188803.62463250905</v>
      </c>
      <c r="E304" s="117">
        <v>130552.48337699998</v>
      </c>
      <c r="F304" s="117">
        <v>103073.90250000001</v>
      </c>
      <c r="G304" s="117">
        <v>119.48833333333334</v>
      </c>
      <c r="H304" s="117">
        <v>1725.1864786499998</v>
      </c>
      <c r="I304" s="117">
        <v>1730.1430201666665</v>
      </c>
      <c r="J304" s="117">
        <v>0</v>
      </c>
      <c r="K304" s="117">
        <v>1015436.7997669248</v>
      </c>
      <c r="L304" s="117">
        <v>1680761.4949999999</v>
      </c>
      <c r="M304" s="117">
        <f t="shared" si="8"/>
        <v>2696198.2947669248</v>
      </c>
      <c r="N304" s="131">
        <v>300469.97836487496</v>
      </c>
      <c r="O304" s="117">
        <v>327925.86746666668</v>
      </c>
      <c r="P304" s="117">
        <v>128858.76309016666</v>
      </c>
      <c r="Q304" s="117">
        <v>130552.48337699998</v>
      </c>
      <c r="R304" s="117">
        <v>103073.90250000001</v>
      </c>
      <c r="S304" s="117">
        <v>119.48833333333334</v>
      </c>
      <c r="T304" s="117">
        <v>1725.1864786499998</v>
      </c>
      <c r="U304" s="117">
        <v>1730.1430201666665</v>
      </c>
      <c r="V304" s="117">
        <v>0</v>
      </c>
      <c r="W304" s="117">
        <v>994455.81263085804</v>
      </c>
      <c r="X304" s="117">
        <v>1680761.4949999999</v>
      </c>
      <c r="Y304" s="132">
        <f t="shared" si="9"/>
        <v>2675217.3076308579</v>
      </c>
    </row>
    <row r="305" spans="1:25" s="114" customFormat="1" ht="13" x14ac:dyDescent="0.3">
      <c r="A305" s="114">
        <v>300</v>
      </c>
      <c r="B305" s="114" t="s">
        <v>43</v>
      </c>
      <c r="C305" s="131">
        <v>120422.44012490142</v>
      </c>
      <c r="D305" s="117">
        <v>42875.788172749402</v>
      </c>
      <c r="E305" s="117">
        <v>61189.628000000019</v>
      </c>
      <c r="F305" s="117">
        <v>21868.148333333334</v>
      </c>
      <c r="G305" s="117">
        <v>29.746666666666666</v>
      </c>
      <c r="H305" s="117">
        <v>375.01220490499992</v>
      </c>
      <c r="I305" s="117">
        <v>349.53290500000003</v>
      </c>
      <c r="J305" s="117">
        <v>0</v>
      </c>
      <c r="K305" s="117">
        <v>247110.29640755587</v>
      </c>
      <c r="L305" s="117">
        <v>363377.72499999992</v>
      </c>
      <c r="M305" s="117">
        <f t="shared" si="8"/>
        <v>610488.02140755579</v>
      </c>
      <c r="N305" s="131">
        <v>65314.625687620828</v>
      </c>
      <c r="O305" s="117">
        <v>66732.135383333327</v>
      </c>
      <c r="P305" s="117">
        <v>29441.714400000001</v>
      </c>
      <c r="Q305" s="117">
        <v>61189.628000000019</v>
      </c>
      <c r="R305" s="117">
        <v>21868.148333333334</v>
      </c>
      <c r="S305" s="117">
        <v>29.746666666666666</v>
      </c>
      <c r="T305" s="117">
        <v>375.01220490499992</v>
      </c>
      <c r="U305" s="117">
        <v>349.53290500000003</v>
      </c>
      <c r="V305" s="117">
        <v>0</v>
      </c>
      <c r="W305" s="117">
        <v>245300.5435808592</v>
      </c>
      <c r="X305" s="117">
        <v>363377.72499999992</v>
      </c>
      <c r="Y305" s="132">
        <f t="shared" si="9"/>
        <v>608678.26858085906</v>
      </c>
    </row>
    <row r="306" spans="1:25" s="114" customFormat="1" ht="13" x14ac:dyDescent="0.3">
      <c r="A306" s="114">
        <v>301</v>
      </c>
      <c r="B306" s="114" t="s">
        <v>43</v>
      </c>
      <c r="C306" s="131">
        <v>48425.709376299455</v>
      </c>
      <c r="D306" s="117">
        <v>37791.929865381382</v>
      </c>
      <c r="E306" s="117">
        <v>59022.077000000012</v>
      </c>
      <c r="F306" s="117">
        <v>10048.851666666667</v>
      </c>
      <c r="G306" s="117">
        <v>14.317499999999997</v>
      </c>
      <c r="H306" s="117">
        <v>178.65303308499998</v>
      </c>
      <c r="I306" s="117">
        <v>151.47433900000001</v>
      </c>
      <c r="J306" s="117">
        <v>0</v>
      </c>
      <c r="K306" s="117">
        <v>155633.0127804325</v>
      </c>
      <c r="L306" s="117">
        <v>168215.48083333333</v>
      </c>
      <c r="M306" s="117">
        <f t="shared" si="8"/>
        <v>323848.49361376581</v>
      </c>
      <c r="N306" s="131">
        <v>31115.403262304168</v>
      </c>
      <c r="O306" s="117">
        <v>26509.187583333336</v>
      </c>
      <c r="P306" s="117">
        <v>27571.944599999992</v>
      </c>
      <c r="Q306" s="117">
        <v>59022.077000000012</v>
      </c>
      <c r="R306" s="117">
        <v>10048.851666666667</v>
      </c>
      <c r="S306" s="117">
        <v>14.317499999999997</v>
      </c>
      <c r="T306" s="117">
        <v>178.65303308499998</v>
      </c>
      <c r="U306" s="117">
        <v>151.47433900000001</v>
      </c>
      <c r="V306" s="117">
        <v>0</v>
      </c>
      <c r="W306" s="117">
        <v>154611.90898438916</v>
      </c>
      <c r="X306" s="117">
        <v>168215.48083333333</v>
      </c>
      <c r="Y306" s="132">
        <f t="shared" si="9"/>
        <v>322827.38981772249</v>
      </c>
    </row>
    <row r="307" spans="1:25" s="114" customFormat="1" ht="13" x14ac:dyDescent="0.3">
      <c r="A307" s="114">
        <v>302</v>
      </c>
      <c r="B307" s="114" t="s">
        <v>43</v>
      </c>
      <c r="C307" s="131">
        <v>39670.765722539036</v>
      </c>
      <c r="D307" s="117">
        <v>28199.360789213461</v>
      </c>
      <c r="E307" s="117">
        <v>50418.437491666664</v>
      </c>
      <c r="F307" s="117">
        <v>9499.1716666666671</v>
      </c>
      <c r="G307" s="117">
        <v>12.218333333333335</v>
      </c>
      <c r="H307" s="117">
        <v>172.955787515</v>
      </c>
      <c r="I307" s="117">
        <v>249.10335166666664</v>
      </c>
      <c r="J307" s="117">
        <v>0</v>
      </c>
      <c r="K307" s="117">
        <v>128222.01314260083</v>
      </c>
      <c r="L307" s="117">
        <v>159802.4591666667</v>
      </c>
      <c r="M307" s="117">
        <f t="shared" si="8"/>
        <v>288024.4723092675</v>
      </c>
      <c r="N307" s="131">
        <v>30123.132992195835</v>
      </c>
      <c r="O307" s="117">
        <v>21405.218033333334</v>
      </c>
      <c r="P307" s="117">
        <v>20150.285168333332</v>
      </c>
      <c r="Q307" s="117">
        <v>50418.437491666664</v>
      </c>
      <c r="R307" s="117">
        <v>9499.1716666666671</v>
      </c>
      <c r="S307" s="117">
        <v>12.218333333333335</v>
      </c>
      <c r="T307" s="117">
        <v>172.955787515</v>
      </c>
      <c r="U307" s="117">
        <v>249.10335166666664</v>
      </c>
      <c r="V307" s="117">
        <v>0</v>
      </c>
      <c r="W307" s="117">
        <v>132030.52282471085</v>
      </c>
      <c r="X307" s="117">
        <v>159802.4591666667</v>
      </c>
      <c r="Y307" s="132">
        <f t="shared" si="9"/>
        <v>291832.98199137754</v>
      </c>
    </row>
    <row r="308" spans="1:25" s="114" customFormat="1" ht="13" x14ac:dyDescent="0.3">
      <c r="A308" s="114">
        <v>303</v>
      </c>
      <c r="B308" s="114" t="s">
        <v>43</v>
      </c>
      <c r="C308" s="131">
        <v>50014.939350308989</v>
      </c>
      <c r="D308" s="117">
        <v>19267.582100610172</v>
      </c>
      <c r="E308" s="117">
        <v>39490.549999999996</v>
      </c>
      <c r="F308" s="117">
        <v>9223.9208333333318</v>
      </c>
      <c r="G308" s="117">
        <v>12.920833333333334</v>
      </c>
      <c r="H308" s="117">
        <v>162.29380251500001</v>
      </c>
      <c r="I308" s="117">
        <v>162.82919466666667</v>
      </c>
      <c r="J308" s="117">
        <v>0</v>
      </c>
      <c r="K308" s="117">
        <v>118335.0361147675</v>
      </c>
      <c r="L308" s="117">
        <v>154994.13166666662</v>
      </c>
      <c r="M308" s="117">
        <f t="shared" si="8"/>
        <v>273329.16778143414</v>
      </c>
      <c r="N308" s="131">
        <v>28266.170604695832</v>
      </c>
      <c r="O308" s="117">
        <v>27639.248466666668</v>
      </c>
      <c r="P308" s="117">
        <v>13297.049999999997</v>
      </c>
      <c r="Q308" s="117">
        <v>39490.549999999996</v>
      </c>
      <c r="R308" s="117">
        <v>9223.9208333333318</v>
      </c>
      <c r="S308" s="117">
        <v>12.920833333333334</v>
      </c>
      <c r="T308" s="117">
        <v>162.29380251500001</v>
      </c>
      <c r="U308" s="117">
        <v>162.82919466666667</v>
      </c>
      <c r="V308" s="117">
        <v>0</v>
      </c>
      <c r="W308" s="117">
        <v>118254.98373521086</v>
      </c>
      <c r="X308" s="117">
        <v>154994.13166666662</v>
      </c>
      <c r="Y308" s="132">
        <f t="shared" si="9"/>
        <v>273249.1154018775</v>
      </c>
    </row>
    <row r="309" spans="1:25" s="114" customFormat="1" ht="13" x14ac:dyDescent="0.3">
      <c r="A309" s="114">
        <v>304</v>
      </c>
      <c r="B309" s="114" t="s">
        <v>43</v>
      </c>
      <c r="C309" s="131">
        <v>112.07290451396007</v>
      </c>
      <c r="D309" s="117">
        <v>2007.8767261199562</v>
      </c>
      <c r="E309" s="117">
        <v>1315.1558616</v>
      </c>
      <c r="F309" s="117">
        <v>25.750833333333333</v>
      </c>
      <c r="G309" s="117">
        <v>2.1666666666666667E-2</v>
      </c>
      <c r="H309" s="117">
        <v>0.58265270349999998</v>
      </c>
      <c r="I309" s="117">
        <v>102.8313321</v>
      </c>
      <c r="J309" s="117">
        <v>0</v>
      </c>
      <c r="K309" s="117">
        <v>3564.2919770374165</v>
      </c>
      <c r="L309" s="117">
        <v>499.84583333333336</v>
      </c>
      <c r="M309" s="117">
        <f t="shared" si="8"/>
        <v>4064.1378103707498</v>
      </c>
      <c r="N309" s="131">
        <v>101.47867919291667</v>
      </c>
      <c r="O309" s="117">
        <v>59.370733333333334</v>
      </c>
      <c r="P309" s="117">
        <v>1559.9802054666663</v>
      </c>
      <c r="Q309" s="117">
        <v>1315.1558616</v>
      </c>
      <c r="R309" s="117">
        <v>25.750833333333333</v>
      </c>
      <c r="S309" s="117">
        <v>2.1666666666666667E-2</v>
      </c>
      <c r="T309" s="117">
        <v>0.58265270349999998</v>
      </c>
      <c r="U309" s="117">
        <v>102.8313321</v>
      </c>
      <c r="V309" s="117">
        <v>0</v>
      </c>
      <c r="W309" s="117">
        <v>3165.1719643964166</v>
      </c>
      <c r="X309" s="117">
        <v>499.84583333333336</v>
      </c>
      <c r="Y309" s="132">
        <f t="shared" si="9"/>
        <v>3665.0177977297499</v>
      </c>
    </row>
    <row r="310" spans="1:25" s="114" customFormat="1" ht="13" x14ac:dyDescent="0.3">
      <c r="A310" s="114">
        <v>305</v>
      </c>
      <c r="B310" s="114" t="s">
        <v>43</v>
      </c>
      <c r="C310" s="131">
        <v>1.7667362112676055E-3</v>
      </c>
      <c r="D310" s="117">
        <v>786.78121988928876</v>
      </c>
      <c r="E310" s="117">
        <v>477.41262</v>
      </c>
      <c r="F310" s="117">
        <v>8.3333333333333339E-4</v>
      </c>
      <c r="G310" s="117">
        <v>0</v>
      </c>
      <c r="H310" s="117">
        <v>8.9153000000000005E-5</v>
      </c>
      <c r="I310" s="117">
        <v>15.203736266666667</v>
      </c>
      <c r="J310" s="117">
        <v>0</v>
      </c>
      <c r="K310" s="117">
        <v>1279.4002653785001</v>
      </c>
      <c r="L310" s="117">
        <v>4.6666666666666669E-2</v>
      </c>
      <c r="M310" s="117">
        <f t="shared" si="8"/>
        <v>1279.4469320451667</v>
      </c>
      <c r="N310" s="131">
        <v>1.5527480833333331E-2</v>
      </c>
      <c r="O310" s="117">
        <v>0</v>
      </c>
      <c r="P310" s="117">
        <v>613.71</v>
      </c>
      <c r="Q310" s="117">
        <v>477.41262</v>
      </c>
      <c r="R310" s="117">
        <v>8.3333333333333339E-4</v>
      </c>
      <c r="S310" s="117">
        <v>0</v>
      </c>
      <c r="T310" s="117">
        <v>8.9153000000000005E-5</v>
      </c>
      <c r="U310" s="117">
        <v>15.203736266666667</v>
      </c>
      <c r="V310" s="117">
        <v>0</v>
      </c>
      <c r="W310" s="117">
        <v>1106.3428062338335</v>
      </c>
      <c r="X310" s="117">
        <v>4.6666666666666669E-2</v>
      </c>
      <c r="Y310" s="132">
        <f t="shared" si="9"/>
        <v>1106.3894729005001</v>
      </c>
    </row>
    <row r="311" spans="1:25" s="114" customFormat="1" ht="13" x14ac:dyDescent="0.3">
      <c r="A311" s="114">
        <v>306</v>
      </c>
      <c r="B311" s="114" t="s">
        <v>43</v>
      </c>
      <c r="C311" s="131">
        <v>333146.51943753287</v>
      </c>
      <c r="D311" s="117">
        <v>115039.13394521714</v>
      </c>
      <c r="E311" s="117">
        <v>79365.068778000001</v>
      </c>
      <c r="F311" s="117">
        <v>56271.572500000002</v>
      </c>
      <c r="G311" s="117">
        <v>74.364999999999995</v>
      </c>
      <c r="H311" s="117">
        <v>934.58730449999985</v>
      </c>
      <c r="I311" s="117">
        <v>1023.5437606666668</v>
      </c>
      <c r="J311" s="117">
        <v>0</v>
      </c>
      <c r="K311" s="117">
        <v>585854.79072591662</v>
      </c>
      <c r="L311" s="117">
        <v>923445.08749999991</v>
      </c>
      <c r="M311" s="117">
        <f t="shared" si="8"/>
        <v>1509299.8782259165</v>
      </c>
      <c r="N311" s="131">
        <v>162773.95553374998</v>
      </c>
      <c r="O311" s="117">
        <v>185817.31101666667</v>
      </c>
      <c r="P311" s="117">
        <v>79758.652465666688</v>
      </c>
      <c r="Q311" s="117">
        <v>79365.068778000001</v>
      </c>
      <c r="R311" s="117">
        <v>56271.572500000002</v>
      </c>
      <c r="S311" s="117">
        <v>74.364999999999995</v>
      </c>
      <c r="T311" s="117">
        <v>934.58730449999985</v>
      </c>
      <c r="U311" s="117">
        <v>1023.5437606666668</v>
      </c>
      <c r="V311" s="117">
        <v>0</v>
      </c>
      <c r="W311" s="117">
        <v>566019.05635924998</v>
      </c>
      <c r="X311" s="117">
        <v>923445.08749999991</v>
      </c>
      <c r="Y311" s="132">
        <f t="shared" si="9"/>
        <v>1489464.14385925</v>
      </c>
    </row>
    <row r="312" spans="1:25" s="114" customFormat="1" ht="13" x14ac:dyDescent="0.3">
      <c r="A312" s="114">
        <v>307</v>
      </c>
      <c r="B312" s="114" t="s">
        <v>43</v>
      </c>
      <c r="C312" s="131">
        <v>295200.04475917207</v>
      </c>
      <c r="D312" s="117">
        <v>100827.5739406029</v>
      </c>
      <c r="E312" s="117">
        <v>95553.390567999988</v>
      </c>
      <c r="F312" s="117">
        <v>53160.880000000005</v>
      </c>
      <c r="G312" s="117">
        <v>78.169166666666669</v>
      </c>
      <c r="H312" s="117">
        <v>887.21866064999995</v>
      </c>
      <c r="I312" s="117">
        <v>835.17463733333318</v>
      </c>
      <c r="J312" s="117">
        <v>0</v>
      </c>
      <c r="K312" s="117">
        <v>546542.45173242502</v>
      </c>
      <c r="L312" s="117">
        <v>877404.16000000015</v>
      </c>
      <c r="M312" s="117">
        <f t="shared" si="8"/>
        <v>1423946.6117324252</v>
      </c>
      <c r="N312" s="131">
        <v>154523.916729875</v>
      </c>
      <c r="O312" s="117">
        <v>163960.60648333331</v>
      </c>
      <c r="P312" s="117">
        <v>69178.820159333321</v>
      </c>
      <c r="Q312" s="117">
        <v>95553.390567999988</v>
      </c>
      <c r="R312" s="117">
        <v>53160.880000000005</v>
      </c>
      <c r="S312" s="117">
        <v>78.169166666666669</v>
      </c>
      <c r="T312" s="117">
        <v>887.21866064999995</v>
      </c>
      <c r="U312" s="117">
        <v>835.17463733333318</v>
      </c>
      <c r="V312" s="117">
        <v>0</v>
      </c>
      <c r="W312" s="117">
        <v>538178.17640519165</v>
      </c>
      <c r="X312" s="117">
        <v>877404.16000000015</v>
      </c>
      <c r="Y312" s="132">
        <f t="shared" si="9"/>
        <v>1415582.3364051918</v>
      </c>
    </row>
    <row r="313" spans="1:25" s="114" customFormat="1" ht="13" x14ac:dyDescent="0.3">
      <c r="A313" s="114">
        <v>308</v>
      </c>
      <c r="B313" s="114" t="s">
        <v>43</v>
      </c>
      <c r="C313" s="131">
        <v>43629.002917159458</v>
      </c>
      <c r="D313" s="117">
        <v>28421.023536451365</v>
      </c>
      <c r="E313" s="117">
        <v>50722.6175</v>
      </c>
      <c r="F313" s="117">
        <v>9018.0841666666674</v>
      </c>
      <c r="G313" s="117">
        <v>11.5075</v>
      </c>
      <c r="H313" s="117">
        <v>164.571388665</v>
      </c>
      <c r="I313" s="117">
        <v>148.59363299999998</v>
      </c>
      <c r="J313" s="117">
        <v>0</v>
      </c>
      <c r="K313" s="117">
        <v>132115.40064194251</v>
      </c>
      <c r="L313" s="117">
        <v>151200.26583333331</v>
      </c>
      <c r="M313" s="117">
        <f t="shared" si="8"/>
        <v>283315.66647527582</v>
      </c>
      <c r="N313" s="131">
        <v>28662.850192487491</v>
      </c>
      <c r="O313" s="117">
        <v>23841.073033333334</v>
      </c>
      <c r="P313" s="117">
        <v>20412.676499999998</v>
      </c>
      <c r="Q313" s="117">
        <v>50722.6175</v>
      </c>
      <c r="R313" s="117">
        <v>9018.0841666666674</v>
      </c>
      <c r="S313" s="117">
        <v>11.5075</v>
      </c>
      <c r="T313" s="117">
        <v>164.571388665</v>
      </c>
      <c r="U313" s="117">
        <v>148.59363299999998</v>
      </c>
      <c r="V313" s="117">
        <v>0</v>
      </c>
      <c r="W313" s="117">
        <v>132981.97391415251</v>
      </c>
      <c r="X313" s="117">
        <v>151200.26583333331</v>
      </c>
      <c r="Y313" s="132">
        <f t="shared" si="9"/>
        <v>284182.23974748584</v>
      </c>
    </row>
    <row r="314" spans="1:25" s="114" customFormat="1" ht="13" x14ac:dyDescent="0.3">
      <c r="A314" s="114">
        <v>309</v>
      </c>
      <c r="B314" s="114" t="s">
        <v>43</v>
      </c>
      <c r="C314" s="131">
        <v>235036.13792585893</v>
      </c>
      <c r="D314" s="117">
        <v>79463.011114966081</v>
      </c>
      <c r="E314" s="117">
        <v>83570.412736000013</v>
      </c>
      <c r="F314" s="117">
        <v>44737.056666666664</v>
      </c>
      <c r="G314" s="117">
        <v>59.97</v>
      </c>
      <c r="H314" s="117">
        <v>772.51123895000001</v>
      </c>
      <c r="I314" s="117">
        <v>686.4851523333333</v>
      </c>
      <c r="J314" s="117">
        <v>0</v>
      </c>
      <c r="K314" s="117">
        <v>444325.58483477501</v>
      </c>
      <c r="L314" s="117">
        <v>743670.16333333345</v>
      </c>
      <c r="M314" s="117">
        <f t="shared" si="8"/>
        <v>1187995.7481681085</v>
      </c>
      <c r="N314" s="131">
        <v>134545.70745045834</v>
      </c>
      <c r="O314" s="117">
        <v>129770.45956666667</v>
      </c>
      <c r="P314" s="117">
        <v>53738.169018666667</v>
      </c>
      <c r="Q314" s="117">
        <v>83570.412736000013</v>
      </c>
      <c r="R314" s="117">
        <v>44737.056666666664</v>
      </c>
      <c r="S314" s="117">
        <v>59.97</v>
      </c>
      <c r="T314" s="117">
        <v>772.51123895000001</v>
      </c>
      <c r="U314" s="117">
        <v>686.4851523333333</v>
      </c>
      <c r="V314" s="117">
        <v>0</v>
      </c>
      <c r="W314" s="117">
        <v>447880.77182974166</v>
      </c>
      <c r="X314" s="117">
        <v>743670.16333333345</v>
      </c>
      <c r="Y314" s="132">
        <f t="shared" si="9"/>
        <v>1191550.9351630751</v>
      </c>
    </row>
    <row r="315" spans="1:25" s="114" customFormat="1" ht="13" x14ac:dyDescent="0.3">
      <c r="A315" s="114">
        <v>310</v>
      </c>
      <c r="B315" s="114" t="s">
        <v>43</v>
      </c>
      <c r="C315" s="131">
        <v>386635.37776283192</v>
      </c>
      <c r="D315" s="117">
        <v>177862.7120537014</v>
      </c>
      <c r="E315" s="117">
        <v>128226.21399999999</v>
      </c>
      <c r="F315" s="117">
        <v>75518.637499999997</v>
      </c>
      <c r="G315" s="117">
        <v>97.50333333333333</v>
      </c>
      <c r="H315" s="117">
        <v>1381.7722591999998</v>
      </c>
      <c r="I315" s="117">
        <v>1198.523229666667</v>
      </c>
      <c r="J315" s="117">
        <v>0</v>
      </c>
      <c r="K315" s="117">
        <v>770920.74013873318</v>
      </c>
      <c r="L315" s="117">
        <v>1274316.2983333333</v>
      </c>
      <c r="M315" s="117">
        <f t="shared" si="8"/>
        <v>2045237.0384720666</v>
      </c>
      <c r="N315" s="131">
        <v>240658.6684773333</v>
      </c>
      <c r="O315" s="117">
        <v>212173.93443333331</v>
      </c>
      <c r="P315" s="117">
        <v>123989.87700000002</v>
      </c>
      <c r="Q315" s="117">
        <v>128226.21399999999</v>
      </c>
      <c r="R315" s="117">
        <v>75518.637499999997</v>
      </c>
      <c r="S315" s="117">
        <v>97.50333333333333</v>
      </c>
      <c r="T315" s="117">
        <v>1381.7722591999998</v>
      </c>
      <c r="U315" s="117">
        <v>1198.523229666667</v>
      </c>
      <c r="V315" s="117">
        <v>0</v>
      </c>
      <c r="W315" s="117">
        <v>783245.1302328665</v>
      </c>
      <c r="X315" s="117">
        <v>1274316.2983333333</v>
      </c>
      <c r="Y315" s="132">
        <f t="shared" si="9"/>
        <v>2057561.4285661997</v>
      </c>
    </row>
    <row r="316" spans="1:25" s="114" customFormat="1" ht="13" x14ac:dyDescent="0.3">
      <c r="A316" s="114">
        <v>311</v>
      </c>
      <c r="B316" s="114" t="s">
        <v>43</v>
      </c>
      <c r="C316" s="131">
        <v>368724.63044843427</v>
      </c>
      <c r="D316" s="117">
        <v>117262.02721664908</v>
      </c>
      <c r="E316" s="117">
        <v>102841.522384</v>
      </c>
      <c r="F316" s="117">
        <v>69146.070000000007</v>
      </c>
      <c r="G316" s="117">
        <v>94.234166666666667</v>
      </c>
      <c r="H316" s="117">
        <v>1208.4169865000001</v>
      </c>
      <c r="I316" s="117">
        <v>1079.5403936666667</v>
      </c>
      <c r="J316" s="117">
        <v>0</v>
      </c>
      <c r="K316" s="117">
        <v>660356.44159591664</v>
      </c>
      <c r="L316" s="117">
        <v>1151652.7766666666</v>
      </c>
      <c r="M316" s="117">
        <f t="shared" si="8"/>
        <v>1812009.2182625833</v>
      </c>
      <c r="N316" s="131">
        <v>210465.95848208331</v>
      </c>
      <c r="O316" s="117">
        <v>203624.80741666665</v>
      </c>
      <c r="P316" s="117">
        <v>78569.93332133333</v>
      </c>
      <c r="Q316" s="117">
        <v>102841.522384</v>
      </c>
      <c r="R316" s="117">
        <v>69146.070000000007</v>
      </c>
      <c r="S316" s="117">
        <v>94.234166666666667</v>
      </c>
      <c r="T316" s="117">
        <v>1208.4169865000001</v>
      </c>
      <c r="U316" s="117">
        <v>1079.5403936666667</v>
      </c>
      <c r="V316" s="117">
        <v>0</v>
      </c>
      <c r="W316" s="117">
        <v>667030.48315091664</v>
      </c>
      <c r="X316" s="117">
        <v>1151652.7766666666</v>
      </c>
      <c r="Y316" s="132">
        <f t="shared" si="9"/>
        <v>1818683.2598175833</v>
      </c>
    </row>
    <row r="317" spans="1:25" s="114" customFormat="1" ht="13" x14ac:dyDescent="0.3">
      <c r="A317" s="114">
        <v>312</v>
      </c>
      <c r="B317" s="114" t="s">
        <v>43</v>
      </c>
      <c r="C317" s="131">
        <v>93764.296814577494</v>
      </c>
      <c r="D317" s="117">
        <v>49486.529790224151</v>
      </c>
      <c r="E317" s="117">
        <v>67848.800000000017</v>
      </c>
      <c r="F317" s="117">
        <v>17649.014166666668</v>
      </c>
      <c r="G317" s="117">
        <v>27.810833333333335</v>
      </c>
      <c r="H317" s="117">
        <v>319.94286680999994</v>
      </c>
      <c r="I317" s="117">
        <v>323.61163500000004</v>
      </c>
      <c r="J317" s="117">
        <v>0</v>
      </c>
      <c r="K317" s="117">
        <v>229420.00610661163</v>
      </c>
      <c r="L317" s="117">
        <v>297333.08750000002</v>
      </c>
      <c r="M317" s="117">
        <f t="shared" si="8"/>
        <v>526753.09360661171</v>
      </c>
      <c r="N317" s="131">
        <v>55723.382636074995</v>
      </c>
      <c r="O317" s="117">
        <v>51632.420216666673</v>
      </c>
      <c r="P317" s="117">
        <v>35186.039999999994</v>
      </c>
      <c r="Q317" s="117">
        <v>67848.800000000017</v>
      </c>
      <c r="R317" s="117">
        <v>17649.014166666668</v>
      </c>
      <c r="S317" s="117">
        <v>27.810833333333335</v>
      </c>
      <c r="T317" s="117">
        <v>319.94286680999994</v>
      </c>
      <c r="U317" s="117">
        <v>323.61163500000004</v>
      </c>
      <c r="V317" s="117">
        <v>0</v>
      </c>
      <c r="W317" s="117">
        <v>228711.02235455165</v>
      </c>
      <c r="X317" s="117">
        <v>297333.08750000002</v>
      </c>
      <c r="Y317" s="132">
        <f t="shared" si="9"/>
        <v>526044.10985455173</v>
      </c>
    </row>
    <row r="318" spans="1:25" s="114" customFormat="1" ht="13" x14ac:dyDescent="0.3">
      <c r="A318" s="114">
        <v>313</v>
      </c>
      <c r="B318" s="114" t="s">
        <v>43</v>
      </c>
      <c r="C318" s="131">
        <v>264061.95692446193</v>
      </c>
      <c r="D318" s="117">
        <v>111601.46511393803</v>
      </c>
      <c r="E318" s="117">
        <v>101883.06062800001</v>
      </c>
      <c r="F318" s="117">
        <v>52129.610833333332</v>
      </c>
      <c r="G318" s="117">
        <v>70.007500000000007</v>
      </c>
      <c r="H318" s="117">
        <v>910.43968240000004</v>
      </c>
      <c r="I318" s="117">
        <v>938.30940333333331</v>
      </c>
      <c r="J318" s="117">
        <v>0</v>
      </c>
      <c r="K318" s="117">
        <v>531594.85008546652</v>
      </c>
      <c r="L318" s="117">
        <v>867237.37583333335</v>
      </c>
      <c r="M318" s="117">
        <f t="shared" si="8"/>
        <v>1398832.2259187999</v>
      </c>
      <c r="N318" s="131">
        <v>158568.24468466666</v>
      </c>
      <c r="O318" s="117">
        <v>145298.75075000004</v>
      </c>
      <c r="P318" s="117">
        <v>77334.908620999995</v>
      </c>
      <c r="Q318" s="117">
        <v>101883.06062800001</v>
      </c>
      <c r="R318" s="117">
        <v>52129.610833333332</v>
      </c>
      <c r="S318" s="117">
        <v>70.007500000000007</v>
      </c>
      <c r="T318" s="117">
        <v>910.43968240000004</v>
      </c>
      <c r="U318" s="117">
        <v>938.30940333333331</v>
      </c>
      <c r="V318" s="117">
        <v>0</v>
      </c>
      <c r="W318" s="117">
        <v>537133.33210273331</v>
      </c>
      <c r="X318" s="117">
        <v>867237.37583333335</v>
      </c>
      <c r="Y318" s="132">
        <f t="shared" si="9"/>
        <v>1404370.7079360667</v>
      </c>
    </row>
    <row r="319" spans="1:25" s="114" customFormat="1" ht="13" x14ac:dyDescent="0.3">
      <c r="A319" s="114">
        <v>314</v>
      </c>
      <c r="B319" s="114" t="s">
        <v>43</v>
      </c>
      <c r="C319" s="131">
        <v>120966.53115261269</v>
      </c>
      <c r="D319" s="117">
        <v>68912.703253788146</v>
      </c>
      <c r="E319" s="117">
        <v>79809.64</v>
      </c>
      <c r="F319" s="117">
        <v>25428.344166666666</v>
      </c>
      <c r="G319" s="117">
        <v>36.470833333333331</v>
      </c>
      <c r="H319" s="117">
        <v>455.49355740499988</v>
      </c>
      <c r="I319" s="117">
        <v>368.53372466666661</v>
      </c>
      <c r="J319" s="117">
        <v>0</v>
      </c>
      <c r="K319" s="117">
        <v>295977.71668847254</v>
      </c>
      <c r="L319" s="117">
        <v>427395.97333333333</v>
      </c>
      <c r="M319" s="117">
        <f t="shared" si="8"/>
        <v>723373.69002180593</v>
      </c>
      <c r="N319" s="131">
        <v>79331.794581370821</v>
      </c>
      <c r="O319" s="117">
        <v>66111.535383333321</v>
      </c>
      <c r="P319" s="117">
        <v>48892.229999999989</v>
      </c>
      <c r="Q319" s="117">
        <v>79809.64</v>
      </c>
      <c r="R319" s="117">
        <v>25428.344166666666</v>
      </c>
      <c r="S319" s="117">
        <v>36.470833333333331</v>
      </c>
      <c r="T319" s="117">
        <v>455.49355740499988</v>
      </c>
      <c r="U319" s="117">
        <v>368.53372466666661</v>
      </c>
      <c r="V319" s="117">
        <v>0</v>
      </c>
      <c r="W319" s="117">
        <v>300434.04224677582</v>
      </c>
      <c r="X319" s="117">
        <v>427395.97333333333</v>
      </c>
      <c r="Y319" s="132">
        <f t="shared" si="9"/>
        <v>727830.01558010909</v>
      </c>
    </row>
    <row r="320" spans="1:25" s="114" customFormat="1" ht="13" x14ac:dyDescent="0.3">
      <c r="A320" s="114">
        <v>315</v>
      </c>
      <c r="B320" s="114" t="s">
        <v>43</v>
      </c>
      <c r="C320" s="131">
        <v>154136.99514326677</v>
      </c>
      <c r="D320" s="117">
        <v>63350.697151303233</v>
      </c>
      <c r="E320" s="117">
        <v>76316.920000000013</v>
      </c>
      <c r="F320" s="117">
        <v>28346.171666666665</v>
      </c>
      <c r="G320" s="117">
        <v>42.652500000000003</v>
      </c>
      <c r="H320" s="117">
        <v>470.67388341999987</v>
      </c>
      <c r="I320" s="117">
        <v>460.85085666666663</v>
      </c>
      <c r="J320" s="117">
        <v>0</v>
      </c>
      <c r="K320" s="117">
        <v>323124.96120132343</v>
      </c>
      <c r="L320" s="117">
        <v>465933.20916666667</v>
      </c>
      <c r="M320" s="117">
        <f t="shared" si="8"/>
        <v>789058.17036799015</v>
      </c>
      <c r="N320" s="131">
        <v>81975.701362316657</v>
      </c>
      <c r="O320" s="117">
        <v>85524.265400000004</v>
      </c>
      <c r="P320" s="117">
        <v>44391.69</v>
      </c>
      <c r="Q320" s="117">
        <v>76316.920000000013</v>
      </c>
      <c r="R320" s="117">
        <v>28346.171666666665</v>
      </c>
      <c r="S320" s="117">
        <v>42.652500000000003</v>
      </c>
      <c r="T320" s="117">
        <v>470.67388341999987</v>
      </c>
      <c r="U320" s="117">
        <v>460.85085666666663</v>
      </c>
      <c r="V320" s="117">
        <v>0</v>
      </c>
      <c r="W320" s="117">
        <v>317528.92566907004</v>
      </c>
      <c r="X320" s="117">
        <v>465933.20916666667</v>
      </c>
      <c r="Y320" s="132">
        <f t="shared" si="9"/>
        <v>783462.13483573671</v>
      </c>
    </row>
    <row r="321" spans="1:25" s="114" customFormat="1" ht="13" x14ac:dyDescent="0.3">
      <c r="A321" s="114">
        <v>316</v>
      </c>
      <c r="B321" s="114" t="s">
        <v>43</v>
      </c>
      <c r="C321" s="131">
        <v>109460.79808033952</v>
      </c>
      <c r="D321" s="117">
        <v>45534.647375313798</v>
      </c>
      <c r="E321" s="117">
        <v>63433.943333333351</v>
      </c>
      <c r="F321" s="117">
        <v>21337.275000000001</v>
      </c>
      <c r="G321" s="117">
        <v>28.651666666666671</v>
      </c>
      <c r="H321" s="117">
        <v>385.71214991999994</v>
      </c>
      <c r="I321" s="117">
        <v>331.07161966666666</v>
      </c>
      <c r="J321" s="117">
        <v>0</v>
      </c>
      <c r="K321" s="117">
        <v>240512.09922524</v>
      </c>
      <c r="L321" s="117">
        <v>365489.00833333336</v>
      </c>
      <c r="M321" s="117">
        <f t="shared" si="8"/>
        <v>606001.10755857336</v>
      </c>
      <c r="N321" s="131">
        <v>67178.199444399972</v>
      </c>
      <c r="O321" s="117">
        <v>60132.985283333335</v>
      </c>
      <c r="P321" s="117">
        <v>31401.494999999995</v>
      </c>
      <c r="Q321" s="117">
        <v>63433.943333333351</v>
      </c>
      <c r="R321" s="117">
        <v>21337.275000000001</v>
      </c>
      <c r="S321" s="117">
        <v>28.651666666666671</v>
      </c>
      <c r="T321" s="117">
        <v>385.71214991999994</v>
      </c>
      <c r="U321" s="117">
        <v>331.07161966666666</v>
      </c>
      <c r="V321" s="117">
        <v>0</v>
      </c>
      <c r="W321" s="117">
        <v>244229.33349732001</v>
      </c>
      <c r="X321" s="117">
        <v>365489.00833333336</v>
      </c>
      <c r="Y321" s="132">
        <f t="shared" si="9"/>
        <v>609718.34183065337</v>
      </c>
    </row>
    <row r="322" spans="1:25" s="114" customFormat="1" ht="13" x14ac:dyDescent="0.3">
      <c r="A322" s="114">
        <v>317</v>
      </c>
      <c r="B322" s="114" t="s">
        <v>43</v>
      </c>
      <c r="C322" s="131">
        <v>408475.94678170257</v>
      </c>
      <c r="D322" s="117">
        <v>163913.22675323908</v>
      </c>
      <c r="E322" s="117">
        <v>122210.26695999999</v>
      </c>
      <c r="F322" s="117">
        <v>76288.142500000002</v>
      </c>
      <c r="G322" s="117">
        <v>107.675</v>
      </c>
      <c r="H322" s="117">
        <v>1303.3894796500001</v>
      </c>
      <c r="I322" s="117">
        <v>1186.9396560000002</v>
      </c>
      <c r="J322" s="117">
        <v>0</v>
      </c>
      <c r="K322" s="117">
        <v>773485.58713059162</v>
      </c>
      <c r="L322" s="117">
        <v>1260845.9224999999</v>
      </c>
      <c r="M322" s="117">
        <f t="shared" si="8"/>
        <v>2034331.5096305916</v>
      </c>
      <c r="N322" s="131">
        <v>227007.00103904167</v>
      </c>
      <c r="O322" s="117">
        <v>225990.30051666664</v>
      </c>
      <c r="P322" s="117">
        <v>113945.49</v>
      </c>
      <c r="Q322" s="117">
        <v>122210.26695999999</v>
      </c>
      <c r="R322" s="117">
        <v>76288.142500000002</v>
      </c>
      <c r="S322" s="117">
        <v>107.675</v>
      </c>
      <c r="T322" s="117">
        <v>1303.3894796500001</v>
      </c>
      <c r="U322" s="117">
        <v>1186.9396560000002</v>
      </c>
      <c r="V322" s="117">
        <v>0</v>
      </c>
      <c r="W322" s="117">
        <v>768039.20515135827</v>
      </c>
      <c r="X322" s="117">
        <v>1260845.9224999999</v>
      </c>
      <c r="Y322" s="132">
        <f t="shared" si="9"/>
        <v>2028885.127651358</v>
      </c>
    </row>
    <row r="323" spans="1:25" s="114" customFormat="1" ht="13" x14ac:dyDescent="0.3">
      <c r="A323" s="114">
        <v>318</v>
      </c>
      <c r="B323" s="114" t="s">
        <v>43</v>
      </c>
      <c r="C323" s="131">
        <v>58723.331024970917</v>
      </c>
      <c r="D323" s="117">
        <v>28720.013475210086</v>
      </c>
      <c r="E323" s="117">
        <v>41733.928898333332</v>
      </c>
      <c r="F323" s="117">
        <v>8625.2275000000009</v>
      </c>
      <c r="G323" s="117">
        <v>19.655833333333334</v>
      </c>
      <c r="H323" s="117">
        <v>145.54529988599998</v>
      </c>
      <c r="I323" s="117">
        <v>222.75963466666667</v>
      </c>
      <c r="J323" s="117">
        <v>0</v>
      </c>
      <c r="K323" s="117">
        <v>138190.46166640034</v>
      </c>
      <c r="L323" s="117">
        <v>151501.29833333331</v>
      </c>
      <c r="M323" s="117">
        <f t="shared" si="8"/>
        <v>289691.75999973365</v>
      </c>
      <c r="N323" s="131">
        <v>25349.139730145002</v>
      </c>
      <c r="O323" s="117">
        <v>32978.425416666665</v>
      </c>
      <c r="P323" s="117">
        <v>20848.965969666664</v>
      </c>
      <c r="Q323" s="117">
        <v>41733.928898333332</v>
      </c>
      <c r="R323" s="117">
        <v>8625.2275000000009</v>
      </c>
      <c r="S323" s="117">
        <v>19.655833333333334</v>
      </c>
      <c r="T323" s="117">
        <v>145.54529988599998</v>
      </c>
      <c r="U323" s="117">
        <v>222.75963466666667</v>
      </c>
      <c r="V323" s="117">
        <v>0</v>
      </c>
      <c r="W323" s="117">
        <v>129923.64828269767</v>
      </c>
      <c r="X323" s="117">
        <v>151501.29833333331</v>
      </c>
      <c r="Y323" s="132">
        <f t="shared" si="9"/>
        <v>281424.946616031</v>
      </c>
    </row>
    <row r="324" spans="1:25" s="114" customFormat="1" ht="13" x14ac:dyDescent="0.3">
      <c r="A324" s="114">
        <v>319</v>
      </c>
      <c r="B324" s="114" t="s">
        <v>43</v>
      </c>
      <c r="C324" s="131">
        <v>133901.55918209648</v>
      </c>
      <c r="D324" s="117">
        <v>46246.476082145993</v>
      </c>
      <c r="E324" s="117">
        <v>63872.818636666656</v>
      </c>
      <c r="F324" s="117">
        <v>24138.044166666663</v>
      </c>
      <c r="G324" s="117">
        <v>36.15</v>
      </c>
      <c r="H324" s="117">
        <v>404.49344645499997</v>
      </c>
      <c r="I324" s="117">
        <v>381.62964366666665</v>
      </c>
      <c r="J324" s="117">
        <v>0</v>
      </c>
      <c r="K324" s="117">
        <v>268981.17115769751</v>
      </c>
      <c r="L324" s="117">
        <v>400665.49833333329</v>
      </c>
      <c r="M324" s="117">
        <f t="shared" si="8"/>
        <v>669646.66949103074</v>
      </c>
      <c r="N324" s="131">
        <v>70449.275257579153</v>
      </c>
      <c r="O324" s="117">
        <v>74347.828283333336</v>
      </c>
      <c r="P324" s="117">
        <v>31756.28453933333</v>
      </c>
      <c r="Q324" s="117">
        <v>63872.818636666656</v>
      </c>
      <c r="R324" s="117">
        <v>24138.044166666663</v>
      </c>
      <c r="S324" s="117">
        <v>36.15</v>
      </c>
      <c r="T324" s="117">
        <v>404.49344645499997</v>
      </c>
      <c r="U324" s="117">
        <v>381.62964366666665</v>
      </c>
      <c r="V324" s="117">
        <v>0</v>
      </c>
      <c r="W324" s="117">
        <v>265386.52397370088</v>
      </c>
      <c r="X324" s="117">
        <v>400665.49833333329</v>
      </c>
      <c r="Y324" s="132">
        <f t="shared" si="9"/>
        <v>666052.02230703412</v>
      </c>
    </row>
    <row r="325" spans="1:25" s="114" customFormat="1" ht="13" x14ac:dyDescent="0.3">
      <c r="A325" s="114">
        <v>320</v>
      </c>
      <c r="B325" s="114" t="s">
        <v>43</v>
      </c>
      <c r="C325" s="131">
        <v>29298.852946907016</v>
      </c>
      <c r="D325" s="117">
        <v>17771.413250642152</v>
      </c>
      <c r="E325" s="117">
        <v>38472.214399999997</v>
      </c>
      <c r="F325" s="117">
        <v>5836.605833333334</v>
      </c>
      <c r="G325" s="117">
        <v>9.4591666666666665</v>
      </c>
      <c r="H325" s="117">
        <v>101.760726295</v>
      </c>
      <c r="I325" s="117">
        <v>89.399487666666673</v>
      </c>
      <c r="J325" s="117">
        <v>0</v>
      </c>
      <c r="K325" s="117">
        <v>91579.705811510838</v>
      </c>
      <c r="L325" s="117">
        <v>98327.79333333332</v>
      </c>
      <c r="M325" s="117">
        <f t="shared" si="8"/>
        <v>189907.49914484416</v>
      </c>
      <c r="N325" s="131">
        <v>17723.326496379163</v>
      </c>
      <c r="O325" s="117">
        <v>16112.844666666666</v>
      </c>
      <c r="P325" s="117">
        <v>12776.0784</v>
      </c>
      <c r="Q325" s="117">
        <v>38472.214399999997</v>
      </c>
      <c r="R325" s="117">
        <v>5836.605833333334</v>
      </c>
      <c r="S325" s="117">
        <v>9.4591666666666665</v>
      </c>
      <c r="T325" s="117">
        <v>101.760726295</v>
      </c>
      <c r="U325" s="117">
        <v>89.399487666666673</v>
      </c>
      <c r="V325" s="117">
        <v>0</v>
      </c>
      <c r="W325" s="117">
        <v>91121.689177007502</v>
      </c>
      <c r="X325" s="117">
        <v>98327.79333333332</v>
      </c>
      <c r="Y325" s="132">
        <f t="shared" si="9"/>
        <v>189449.48251034081</v>
      </c>
    </row>
    <row r="326" spans="1:25" s="114" customFormat="1" ht="13" x14ac:dyDescent="0.3">
      <c r="A326" s="114">
        <v>321</v>
      </c>
      <c r="B326" s="114" t="s">
        <v>43</v>
      </c>
      <c r="C326" s="131">
        <v>316516.51353204949</v>
      </c>
      <c r="D326" s="117">
        <v>137425.22722054212</v>
      </c>
      <c r="E326" s="117">
        <v>114046.26675000001</v>
      </c>
      <c r="F326" s="117">
        <v>63721.794166666667</v>
      </c>
      <c r="G326" s="117">
        <v>81.754166666666677</v>
      </c>
      <c r="H326" s="117">
        <v>1207.1579055499999</v>
      </c>
      <c r="I326" s="117">
        <v>1083.0298983333334</v>
      </c>
      <c r="J326" s="117">
        <v>0</v>
      </c>
      <c r="K326" s="117">
        <v>634081.74363980838</v>
      </c>
      <c r="L326" s="117">
        <v>1084562.8333333333</v>
      </c>
      <c r="M326" s="117">
        <f t="shared" si="8"/>
        <v>1718644.5769731416</v>
      </c>
      <c r="N326" s="131">
        <v>210246.6685499583</v>
      </c>
      <c r="O326" s="117">
        <v>172805.55283333332</v>
      </c>
      <c r="P326" s="117">
        <v>94311.221291666676</v>
      </c>
      <c r="Q326" s="117">
        <v>114046.26675000001</v>
      </c>
      <c r="R326" s="117">
        <v>63721.794166666667</v>
      </c>
      <c r="S326" s="117">
        <v>81.754166666666677</v>
      </c>
      <c r="T326" s="117">
        <v>1207.1579055499999</v>
      </c>
      <c r="U326" s="117">
        <v>1083.0298983333334</v>
      </c>
      <c r="V326" s="117">
        <v>0</v>
      </c>
      <c r="W326" s="117">
        <v>657503.44556217501</v>
      </c>
      <c r="X326" s="117">
        <v>1084562.8333333333</v>
      </c>
      <c r="Y326" s="132">
        <f t="shared" si="9"/>
        <v>1742066.2788955083</v>
      </c>
    </row>
    <row r="327" spans="1:25" s="114" customFormat="1" ht="13" x14ac:dyDescent="0.3">
      <c r="A327" s="114">
        <v>322</v>
      </c>
      <c r="B327" s="114" t="s">
        <v>43</v>
      </c>
      <c r="C327" s="131">
        <v>559779.98104539199</v>
      </c>
      <c r="D327" s="117">
        <v>181549.24435769129</v>
      </c>
      <c r="E327" s="117">
        <v>125873.88007999997</v>
      </c>
      <c r="F327" s="117">
        <v>115793.495</v>
      </c>
      <c r="G327" s="117">
        <v>148.75833333333333</v>
      </c>
      <c r="H327" s="117">
        <v>2112.4847985000001</v>
      </c>
      <c r="I327" s="117">
        <v>2225.6315266666666</v>
      </c>
      <c r="J327" s="117">
        <v>0</v>
      </c>
      <c r="K327" s="117">
        <v>987483.47514158324</v>
      </c>
      <c r="L327" s="117">
        <v>1944139.7299999997</v>
      </c>
      <c r="M327" s="117">
        <f t="shared" ref="M327:M390" si="10">SUM(K327:L327)</f>
        <v>2931623.205141583</v>
      </c>
      <c r="N327" s="131">
        <v>367924.43573874998</v>
      </c>
      <c r="O327" s="117">
        <v>305880.60396666668</v>
      </c>
      <c r="P327" s="117">
        <v>119066.43777333335</v>
      </c>
      <c r="Q327" s="117">
        <v>125873.88007999997</v>
      </c>
      <c r="R327" s="117">
        <v>115793.495</v>
      </c>
      <c r="S327" s="117">
        <v>148.75833333333333</v>
      </c>
      <c r="T327" s="117">
        <v>2112.4847985000001</v>
      </c>
      <c r="U327" s="117">
        <v>2225.6315266666666</v>
      </c>
      <c r="V327" s="117">
        <v>0</v>
      </c>
      <c r="W327" s="117">
        <v>1039025.72721725</v>
      </c>
      <c r="X327" s="117">
        <v>1944139.7299999997</v>
      </c>
      <c r="Y327" s="132">
        <f t="shared" ref="Y327:Y390" si="11">SUM(W327:X327)</f>
        <v>2983165.45721725</v>
      </c>
    </row>
    <row r="328" spans="1:25" s="114" customFormat="1" ht="13" x14ac:dyDescent="0.3">
      <c r="A328" s="114">
        <v>323</v>
      </c>
      <c r="B328" s="114" t="s">
        <v>43</v>
      </c>
      <c r="C328" s="131">
        <v>398813.50114901684</v>
      </c>
      <c r="D328" s="117">
        <v>144810.0470290831</v>
      </c>
      <c r="E328" s="117">
        <v>117201.14199999999</v>
      </c>
      <c r="F328" s="117">
        <v>68549.434166666659</v>
      </c>
      <c r="G328" s="117">
        <v>88.111666666666679</v>
      </c>
      <c r="H328" s="117">
        <v>1128.1939485999999</v>
      </c>
      <c r="I328" s="117">
        <v>1181.2167253333332</v>
      </c>
      <c r="J328" s="117">
        <v>0</v>
      </c>
      <c r="K328" s="117">
        <v>731771.64668536664</v>
      </c>
      <c r="L328" s="117">
        <v>1117139.1616666669</v>
      </c>
      <c r="M328" s="117">
        <f t="shared" si="10"/>
        <v>1848910.8083520336</v>
      </c>
      <c r="N328" s="131">
        <v>196493.77938116665</v>
      </c>
      <c r="O328" s="117">
        <v>222334.13904999997</v>
      </c>
      <c r="P328" s="117">
        <v>100914.38100000001</v>
      </c>
      <c r="Q328" s="117">
        <v>117201.14199999999</v>
      </c>
      <c r="R328" s="117">
        <v>68549.434166666659</v>
      </c>
      <c r="S328" s="117">
        <v>88.111666666666679</v>
      </c>
      <c r="T328" s="117">
        <v>1128.1939485999999</v>
      </c>
      <c r="U328" s="117">
        <v>1181.2167253333332</v>
      </c>
      <c r="V328" s="117">
        <v>0</v>
      </c>
      <c r="W328" s="117">
        <v>707890.39793843334</v>
      </c>
      <c r="X328" s="117">
        <v>1117139.1616666669</v>
      </c>
      <c r="Y328" s="132">
        <f t="shared" si="11"/>
        <v>1825029.5596051002</v>
      </c>
    </row>
    <row r="329" spans="1:25" s="114" customFormat="1" ht="13" x14ac:dyDescent="0.3">
      <c r="A329" s="114">
        <v>324</v>
      </c>
      <c r="B329" s="114" t="s">
        <v>43</v>
      </c>
      <c r="C329" s="131">
        <v>75122.356636828059</v>
      </c>
      <c r="D329" s="117">
        <v>49537.352407968596</v>
      </c>
      <c r="E329" s="117">
        <v>69196.075500000021</v>
      </c>
      <c r="F329" s="117">
        <v>12705.345000000001</v>
      </c>
      <c r="G329" s="117">
        <v>13.418333333333335</v>
      </c>
      <c r="H329" s="117">
        <v>214.76891278000002</v>
      </c>
      <c r="I329" s="117">
        <v>245.17876233333337</v>
      </c>
      <c r="J329" s="117">
        <v>0</v>
      </c>
      <c r="K329" s="117">
        <v>207034.49555324335</v>
      </c>
      <c r="L329" s="117">
        <v>203916.60500000001</v>
      </c>
      <c r="M329" s="117">
        <f t="shared" si="10"/>
        <v>410951.10055324336</v>
      </c>
      <c r="N329" s="131">
        <v>37405.585642516664</v>
      </c>
      <c r="O329" s="117">
        <v>41853.470866666677</v>
      </c>
      <c r="P329" s="117">
        <v>36348.224900000008</v>
      </c>
      <c r="Q329" s="117">
        <v>69196.075500000021</v>
      </c>
      <c r="R329" s="117">
        <v>12705.345000000001</v>
      </c>
      <c r="S329" s="117">
        <v>13.418333333333335</v>
      </c>
      <c r="T329" s="117">
        <v>214.76891278000002</v>
      </c>
      <c r="U329" s="117">
        <v>245.17876233333337</v>
      </c>
      <c r="V329" s="117">
        <v>0</v>
      </c>
      <c r="W329" s="117">
        <v>197982.06791763005</v>
      </c>
      <c r="X329" s="117">
        <v>203916.60500000001</v>
      </c>
      <c r="Y329" s="132">
        <f t="shared" si="11"/>
        <v>401898.67291763006</v>
      </c>
    </row>
    <row r="330" spans="1:25" s="114" customFormat="1" ht="13" x14ac:dyDescent="0.3">
      <c r="A330" s="114">
        <v>325</v>
      </c>
      <c r="B330" s="114" t="s">
        <v>43</v>
      </c>
      <c r="C330" s="131">
        <v>38270.736032764973</v>
      </c>
      <c r="D330" s="117">
        <v>26031.69283725835</v>
      </c>
      <c r="E330" s="117">
        <v>48915.068551666664</v>
      </c>
      <c r="F330" s="117">
        <v>4590.2258333333339</v>
      </c>
      <c r="G330" s="117">
        <v>5.8691666666666658</v>
      </c>
      <c r="H330" s="117">
        <v>98.427828139999988</v>
      </c>
      <c r="I330" s="117">
        <v>158.18225333333331</v>
      </c>
      <c r="J330" s="117">
        <v>0</v>
      </c>
      <c r="K330" s="117">
        <v>118070.20250316332</v>
      </c>
      <c r="L330" s="117">
        <v>92785.10083333333</v>
      </c>
      <c r="M330" s="117">
        <f t="shared" si="10"/>
        <v>210855.30333649664</v>
      </c>
      <c r="N330" s="131">
        <v>17142.846734383333</v>
      </c>
      <c r="O330" s="117">
        <v>21450.625266666666</v>
      </c>
      <c r="P330" s="117">
        <v>19254.895916333338</v>
      </c>
      <c r="Q330" s="117">
        <v>48915.068551666664</v>
      </c>
      <c r="R330" s="117">
        <v>4590.2258333333339</v>
      </c>
      <c r="S330" s="117">
        <v>5.8691666666666658</v>
      </c>
      <c r="T330" s="117">
        <v>98.427828139999988</v>
      </c>
      <c r="U330" s="117">
        <v>158.18225333333331</v>
      </c>
      <c r="V330" s="117">
        <v>0</v>
      </c>
      <c r="W330" s="117">
        <v>111616.14155052335</v>
      </c>
      <c r="X330" s="117">
        <v>92785.10083333333</v>
      </c>
      <c r="Y330" s="132">
        <f t="shared" si="11"/>
        <v>204401.24238385668</v>
      </c>
    </row>
    <row r="331" spans="1:25" s="114" customFormat="1" ht="13" x14ac:dyDescent="0.3">
      <c r="A331" s="114">
        <v>326</v>
      </c>
      <c r="B331" s="114" t="s">
        <v>43</v>
      </c>
      <c r="C331" s="131">
        <v>204644.12920508973</v>
      </c>
      <c r="D331" s="117">
        <v>79315.820642561957</v>
      </c>
      <c r="E331" s="117">
        <v>84419.980419999993</v>
      </c>
      <c r="F331" s="117">
        <v>38674.813333333332</v>
      </c>
      <c r="G331" s="117">
        <v>55.099166666666669</v>
      </c>
      <c r="H331" s="117">
        <v>659.18788390999998</v>
      </c>
      <c r="I331" s="117">
        <v>621.85735466666665</v>
      </c>
      <c r="J331" s="117">
        <v>0</v>
      </c>
      <c r="K331" s="117">
        <v>408390.88800622843</v>
      </c>
      <c r="L331" s="117">
        <v>642610.53500000003</v>
      </c>
      <c r="M331" s="117">
        <f t="shared" si="10"/>
        <v>1051001.4230062284</v>
      </c>
      <c r="N331" s="131">
        <v>114808.55644765832</v>
      </c>
      <c r="O331" s="117">
        <v>113147.32655</v>
      </c>
      <c r="P331" s="117">
        <v>54832.878398333334</v>
      </c>
      <c r="Q331" s="117">
        <v>84419.980419999993</v>
      </c>
      <c r="R331" s="117">
        <v>38674.813333333332</v>
      </c>
      <c r="S331" s="117">
        <v>55.099166666666669</v>
      </c>
      <c r="T331" s="117">
        <v>659.18788390999998</v>
      </c>
      <c r="U331" s="117">
        <v>621.85735466666665</v>
      </c>
      <c r="V331" s="117">
        <v>0</v>
      </c>
      <c r="W331" s="117">
        <v>407219.69955456839</v>
      </c>
      <c r="X331" s="117">
        <v>642610.53500000003</v>
      </c>
      <c r="Y331" s="132">
        <f t="shared" si="11"/>
        <v>1049830.2345545683</v>
      </c>
    </row>
    <row r="332" spans="1:25" s="114" customFormat="1" ht="13" x14ac:dyDescent="0.3">
      <c r="A332" s="114">
        <v>327</v>
      </c>
      <c r="B332" s="114" t="s">
        <v>43</v>
      </c>
      <c r="C332" s="131">
        <v>295711.60422279831</v>
      </c>
      <c r="D332" s="117">
        <v>125982.5518030433</v>
      </c>
      <c r="E332" s="117">
        <v>101356.16000000002</v>
      </c>
      <c r="F332" s="117">
        <v>54963.91166666666</v>
      </c>
      <c r="G332" s="117">
        <v>80.25333333333333</v>
      </c>
      <c r="H332" s="117">
        <v>965.47954505000007</v>
      </c>
      <c r="I332" s="117">
        <v>964.55677466666668</v>
      </c>
      <c r="J332" s="117">
        <v>0</v>
      </c>
      <c r="K332" s="117">
        <v>580024.51734555815</v>
      </c>
      <c r="L332" s="117">
        <v>914309.04166666663</v>
      </c>
      <c r="M332" s="117">
        <f t="shared" si="10"/>
        <v>1494333.5590122249</v>
      </c>
      <c r="N332" s="131">
        <v>168154.35409620832</v>
      </c>
      <c r="O332" s="117">
        <v>163346.78136666669</v>
      </c>
      <c r="P332" s="117">
        <v>87965.099999999991</v>
      </c>
      <c r="Q332" s="117">
        <v>101356.16000000002</v>
      </c>
      <c r="R332" s="117">
        <v>54963.91166666666</v>
      </c>
      <c r="S332" s="117">
        <v>80.25333333333333</v>
      </c>
      <c r="T332" s="117">
        <v>965.47954505000007</v>
      </c>
      <c r="U332" s="117">
        <v>964.55677466666668</v>
      </c>
      <c r="V332" s="117">
        <v>0</v>
      </c>
      <c r="W332" s="117">
        <v>577796.59678259154</v>
      </c>
      <c r="X332" s="117">
        <v>914309.04166666663</v>
      </c>
      <c r="Y332" s="132">
        <f t="shared" si="11"/>
        <v>1492105.6384492582</v>
      </c>
    </row>
    <row r="333" spans="1:25" s="114" customFormat="1" ht="13" x14ac:dyDescent="0.3">
      <c r="A333" s="114">
        <v>328</v>
      </c>
      <c r="B333" s="114" t="s">
        <v>43</v>
      </c>
      <c r="C333" s="131">
        <v>52595.813287662662</v>
      </c>
      <c r="D333" s="117">
        <v>392898.13092052907</v>
      </c>
      <c r="E333" s="117">
        <v>178483.03035999998</v>
      </c>
      <c r="F333" s="117">
        <v>73850.752500000002</v>
      </c>
      <c r="G333" s="117">
        <v>58.125</v>
      </c>
      <c r="H333" s="117">
        <v>2654.0886591499998</v>
      </c>
      <c r="I333" s="117">
        <v>3793.4252566666673</v>
      </c>
      <c r="J333" s="117">
        <v>0</v>
      </c>
      <c r="K333" s="117">
        <v>704333.36598400818</v>
      </c>
      <c r="L333" s="117">
        <v>1673373.5599999998</v>
      </c>
      <c r="M333" s="117">
        <f t="shared" si="10"/>
        <v>2377706.9259840082</v>
      </c>
      <c r="N333" s="131">
        <v>462253.77480195829</v>
      </c>
      <c r="O333" s="117">
        <v>0</v>
      </c>
      <c r="P333" s="117">
        <v>278143.72930333338</v>
      </c>
      <c r="Q333" s="117">
        <v>178483.03035999998</v>
      </c>
      <c r="R333" s="117">
        <v>73850.752500000002</v>
      </c>
      <c r="S333" s="117">
        <v>58.125</v>
      </c>
      <c r="T333" s="117">
        <v>2654.0886591499998</v>
      </c>
      <c r="U333" s="117">
        <v>3793.4252566666673</v>
      </c>
      <c r="V333" s="117">
        <v>0</v>
      </c>
      <c r="W333" s="117">
        <v>999236.92588110827</v>
      </c>
      <c r="X333" s="117">
        <v>1673373.5599999998</v>
      </c>
      <c r="Y333" s="132">
        <f t="shared" si="11"/>
        <v>2672610.4858811079</v>
      </c>
    </row>
    <row r="334" spans="1:25" s="114" customFormat="1" ht="13" x14ac:dyDescent="0.3">
      <c r="A334" s="114">
        <v>329</v>
      </c>
      <c r="B334" s="114" t="s">
        <v>43</v>
      </c>
      <c r="C334" s="131">
        <v>194993.69915460909</v>
      </c>
      <c r="D334" s="117">
        <v>67387.302056245942</v>
      </c>
      <c r="E334" s="117">
        <v>77394.119535999998</v>
      </c>
      <c r="F334" s="117">
        <v>37274.534999999996</v>
      </c>
      <c r="G334" s="117">
        <v>53.902500000000003</v>
      </c>
      <c r="H334" s="117">
        <v>635.63282313000002</v>
      </c>
      <c r="I334" s="117">
        <v>573.0164103333334</v>
      </c>
      <c r="J334" s="117">
        <v>0</v>
      </c>
      <c r="K334" s="117">
        <v>378312.20748031838</v>
      </c>
      <c r="L334" s="117">
        <v>617490.0033333333</v>
      </c>
      <c r="M334" s="117">
        <f t="shared" si="10"/>
        <v>995802.21081365168</v>
      </c>
      <c r="N334" s="131">
        <v>110706.05002847499</v>
      </c>
      <c r="O334" s="117">
        <v>107723.48941666668</v>
      </c>
      <c r="P334" s="117">
        <v>45779.714118666663</v>
      </c>
      <c r="Q334" s="117">
        <v>77394.119535999998</v>
      </c>
      <c r="R334" s="117">
        <v>37274.534999999996</v>
      </c>
      <c r="S334" s="117">
        <v>53.902500000000003</v>
      </c>
      <c r="T334" s="117">
        <v>635.63282313000002</v>
      </c>
      <c r="U334" s="117">
        <v>573.0164103333334</v>
      </c>
      <c r="V334" s="117">
        <v>0</v>
      </c>
      <c r="W334" s="117">
        <v>380140.45983327169</v>
      </c>
      <c r="X334" s="117">
        <v>617490.0033333333</v>
      </c>
      <c r="Y334" s="132">
        <f t="shared" si="11"/>
        <v>997630.46316660498</v>
      </c>
    </row>
    <row r="335" spans="1:25" s="114" customFormat="1" ht="13" x14ac:dyDescent="0.3">
      <c r="A335" s="114">
        <v>330</v>
      </c>
      <c r="B335" s="114" t="s">
        <v>43</v>
      </c>
      <c r="C335" s="131">
        <v>259896.08160495796</v>
      </c>
      <c r="D335" s="117">
        <v>133422.87553755034</v>
      </c>
      <c r="E335" s="117">
        <v>114044.13999999997</v>
      </c>
      <c r="F335" s="117">
        <v>51188.616666666661</v>
      </c>
      <c r="G335" s="117">
        <v>75.122500000000016</v>
      </c>
      <c r="H335" s="117">
        <v>915.07164505000003</v>
      </c>
      <c r="I335" s="117">
        <v>863.67781466666668</v>
      </c>
      <c r="J335" s="117">
        <v>0</v>
      </c>
      <c r="K335" s="117">
        <v>560405.58576889161</v>
      </c>
      <c r="L335" s="117">
        <v>857456.26583333348</v>
      </c>
      <c r="M335" s="117">
        <f t="shared" si="10"/>
        <v>1417861.8516022251</v>
      </c>
      <c r="N335" s="131">
        <v>159374.97817954168</v>
      </c>
      <c r="O335" s="117">
        <v>142784.18298333333</v>
      </c>
      <c r="P335" s="117">
        <v>94306.77</v>
      </c>
      <c r="Q335" s="117">
        <v>114044.13999999997</v>
      </c>
      <c r="R335" s="117">
        <v>51188.616666666661</v>
      </c>
      <c r="S335" s="117">
        <v>75.122500000000016</v>
      </c>
      <c r="T335" s="117">
        <v>915.07164505000003</v>
      </c>
      <c r="U335" s="117">
        <v>863.67781466666668</v>
      </c>
      <c r="V335" s="117">
        <v>0</v>
      </c>
      <c r="W335" s="117">
        <v>563552.55978925829</v>
      </c>
      <c r="X335" s="117">
        <v>857456.26583333348</v>
      </c>
      <c r="Y335" s="132">
        <f t="shared" si="11"/>
        <v>1421008.8256225917</v>
      </c>
    </row>
    <row r="336" spans="1:25" s="114" customFormat="1" ht="13" x14ac:dyDescent="0.3">
      <c r="A336" s="114">
        <v>331</v>
      </c>
      <c r="B336" s="114" t="s">
        <v>43</v>
      </c>
      <c r="C336" s="131">
        <v>87926.052616475135</v>
      </c>
      <c r="D336" s="117">
        <v>71464.130434391554</v>
      </c>
      <c r="E336" s="117">
        <v>82508.560000000012</v>
      </c>
      <c r="F336" s="117">
        <v>17466.852500000001</v>
      </c>
      <c r="G336" s="117">
        <v>25.336666666666662</v>
      </c>
      <c r="H336" s="117">
        <v>316.12506519999999</v>
      </c>
      <c r="I336" s="117">
        <v>288.11439266666667</v>
      </c>
      <c r="J336" s="117">
        <v>0</v>
      </c>
      <c r="K336" s="117">
        <v>259995.17167540005</v>
      </c>
      <c r="L336" s="117">
        <v>296513.52083333331</v>
      </c>
      <c r="M336" s="117">
        <f t="shared" si="10"/>
        <v>556508.69250873337</v>
      </c>
      <c r="N336" s="131">
        <v>55058.448855666669</v>
      </c>
      <c r="O336" s="117">
        <v>48229.049816666673</v>
      </c>
      <c r="P336" s="117">
        <v>52369.919999999991</v>
      </c>
      <c r="Q336" s="117">
        <v>82508.560000000012</v>
      </c>
      <c r="R336" s="117">
        <v>17466.852500000001</v>
      </c>
      <c r="S336" s="117">
        <v>25.336666666666662</v>
      </c>
      <c r="T336" s="117">
        <v>316.12506519999999</v>
      </c>
      <c r="U336" s="117">
        <v>288.11439266666667</v>
      </c>
      <c r="V336" s="117">
        <v>0</v>
      </c>
      <c r="W336" s="117">
        <v>256262.4072968667</v>
      </c>
      <c r="X336" s="117">
        <v>296513.52083333331</v>
      </c>
      <c r="Y336" s="132">
        <f t="shared" si="11"/>
        <v>552775.92813020002</v>
      </c>
    </row>
    <row r="337" spans="1:25" s="114" customFormat="1" ht="13" x14ac:dyDescent="0.3">
      <c r="A337" s="114">
        <v>332</v>
      </c>
      <c r="B337" s="114" t="s">
        <v>43</v>
      </c>
      <c r="C337" s="131">
        <v>30320.572190789342</v>
      </c>
      <c r="D337" s="117">
        <v>151269.60937046565</v>
      </c>
      <c r="E337" s="117">
        <v>121531.08192000001</v>
      </c>
      <c r="F337" s="117">
        <v>38928.6875</v>
      </c>
      <c r="G337" s="117">
        <v>23.226666666666663</v>
      </c>
      <c r="H337" s="117">
        <v>751.18058152999993</v>
      </c>
      <c r="I337" s="117">
        <v>1499.9056533333335</v>
      </c>
      <c r="J337" s="117">
        <v>0</v>
      </c>
      <c r="K337" s="117">
        <v>344324.26388278499</v>
      </c>
      <c r="L337" s="117">
        <v>661457.28249999986</v>
      </c>
      <c r="M337" s="117">
        <f t="shared" si="10"/>
        <v>1005781.5463827848</v>
      </c>
      <c r="N337" s="131">
        <v>130830.61794980832</v>
      </c>
      <c r="O337" s="117">
        <v>9115.5796666666683</v>
      </c>
      <c r="P337" s="117">
        <v>109976.95322666666</v>
      </c>
      <c r="Q337" s="117">
        <v>121531.08192000001</v>
      </c>
      <c r="R337" s="117">
        <v>38928.6875</v>
      </c>
      <c r="S337" s="117">
        <v>23.226666666666663</v>
      </c>
      <c r="T337" s="117">
        <v>751.18058152999993</v>
      </c>
      <c r="U337" s="117">
        <v>1499.9056533333335</v>
      </c>
      <c r="V337" s="117">
        <v>0</v>
      </c>
      <c r="W337" s="117">
        <v>412657.23316467169</v>
      </c>
      <c r="X337" s="117">
        <v>661457.28249999986</v>
      </c>
      <c r="Y337" s="132">
        <f t="shared" si="11"/>
        <v>1074114.5156646715</v>
      </c>
    </row>
    <row r="338" spans="1:25" s="114" customFormat="1" ht="13" x14ac:dyDescent="0.3">
      <c r="A338" s="114">
        <v>333</v>
      </c>
      <c r="B338" s="114" t="s">
        <v>43</v>
      </c>
      <c r="C338" s="131">
        <v>103636.28989077255</v>
      </c>
      <c r="D338" s="117">
        <v>42368.278803152461</v>
      </c>
      <c r="E338" s="117">
        <v>60734.30000000001</v>
      </c>
      <c r="F338" s="117">
        <v>19891.735833333336</v>
      </c>
      <c r="G338" s="117">
        <v>28.085000000000004</v>
      </c>
      <c r="H338" s="117">
        <v>374.72205355</v>
      </c>
      <c r="I338" s="117">
        <v>314.42268733333333</v>
      </c>
      <c r="J338" s="117">
        <v>0</v>
      </c>
      <c r="K338" s="117">
        <v>227347.83426814171</v>
      </c>
      <c r="L338" s="117">
        <v>347009.01916666667</v>
      </c>
      <c r="M338" s="117">
        <f t="shared" si="10"/>
        <v>574356.85343480832</v>
      </c>
      <c r="N338" s="131">
        <v>65264.090993291662</v>
      </c>
      <c r="O338" s="117">
        <v>56821.670549999988</v>
      </c>
      <c r="P338" s="117">
        <v>29048.94</v>
      </c>
      <c r="Q338" s="117">
        <v>60734.30000000001</v>
      </c>
      <c r="R338" s="117">
        <v>19891.735833333336</v>
      </c>
      <c r="S338" s="117">
        <v>28.085000000000004</v>
      </c>
      <c r="T338" s="117">
        <v>374.72205355</v>
      </c>
      <c r="U338" s="117">
        <v>314.42268733333333</v>
      </c>
      <c r="V338" s="117">
        <v>0</v>
      </c>
      <c r="W338" s="117">
        <v>232477.96711750835</v>
      </c>
      <c r="X338" s="117">
        <v>347009.01916666667</v>
      </c>
      <c r="Y338" s="132">
        <f t="shared" si="11"/>
        <v>579486.98628417496</v>
      </c>
    </row>
    <row r="339" spans="1:25" s="114" customFormat="1" ht="13" x14ac:dyDescent="0.3">
      <c r="A339" s="114">
        <v>334</v>
      </c>
      <c r="B339" s="114" t="s">
        <v>43</v>
      </c>
      <c r="C339" s="131">
        <v>112853.33456789085</v>
      </c>
      <c r="D339" s="117">
        <v>42744.209139734157</v>
      </c>
      <c r="E339" s="117">
        <v>61208.599999999984</v>
      </c>
      <c r="F339" s="117">
        <v>20994.769999999997</v>
      </c>
      <c r="G339" s="117">
        <v>30.049166666666668</v>
      </c>
      <c r="H339" s="117">
        <v>363.86269575</v>
      </c>
      <c r="I339" s="117">
        <v>323.82411933333333</v>
      </c>
      <c r="J339" s="117">
        <v>0</v>
      </c>
      <c r="K339" s="117">
        <v>238518.64968937496</v>
      </c>
      <c r="L339" s="117">
        <v>349961.32666666666</v>
      </c>
      <c r="M339" s="117">
        <f t="shared" si="10"/>
        <v>588479.97635604162</v>
      </c>
      <c r="N339" s="131">
        <v>63372.752843124996</v>
      </c>
      <c r="O339" s="117">
        <v>62392.331300000013</v>
      </c>
      <c r="P339" s="117">
        <v>29458.080000000013</v>
      </c>
      <c r="Q339" s="117">
        <v>61208.599999999984</v>
      </c>
      <c r="R339" s="117">
        <v>20994.769999999997</v>
      </c>
      <c r="S339" s="117">
        <v>30.049166666666668</v>
      </c>
      <c r="T339" s="117">
        <v>363.86269575</v>
      </c>
      <c r="U339" s="117">
        <v>323.82411933333333</v>
      </c>
      <c r="V339" s="117">
        <v>0</v>
      </c>
      <c r="W339" s="117">
        <v>238144.27012487498</v>
      </c>
      <c r="X339" s="117">
        <v>349961.32666666666</v>
      </c>
      <c r="Y339" s="132">
        <f t="shared" si="11"/>
        <v>588105.59679154167</v>
      </c>
    </row>
    <row r="340" spans="1:25" s="114" customFormat="1" ht="13" x14ac:dyDescent="0.3">
      <c r="A340" s="114">
        <v>335</v>
      </c>
      <c r="B340" s="114" t="s">
        <v>43</v>
      </c>
      <c r="C340" s="131">
        <v>308726.20235588425</v>
      </c>
      <c r="D340" s="117">
        <v>160834.9577735074</v>
      </c>
      <c r="E340" s="117">
        <v>124013.62000000004</v>
      </c>
      <c r="F340" s="117">
        <v>59169.634166666663</v>
      </c>
      <c r="G340" s="117">
        <v>84.44</v>
      </c>
      <c r="H340" s="117">
        <v>963.42050634999998</v>
      </c>
      <c r="I340" s="117">
        <v>1112.5109913333333</v>
      </c>
      <c r="J340" s="117">
        <v>0</v>
      </c>
      <c r="K340" s="117">
        <v>654904.78579374158</v>
      </c>
      <c r="L340" s="117">
        <v>957723.3125</v>
      </c>
      <c r="M340" s="117">
        <f t="shared" si="10"/>
        <v>1612628.0982937417</v>
      </c>
      <c r="N340" s="131">
        <v>167795.73818929165</v>
      </c>
      <c r="O340" s="117">
        <v>171057.27091666666</v>
      </c>
      <c r="P340" s="117">
        <v>115172.90999999999</v>
      </c>
      <c r="Q340" s="117">
        <v>124013.62000000004</v>
      </c>
      <c r="R340" s="117">
        <v>59169.634166666663</v>
      </c>
      <c r="S340" s="117">
        <v>84.44</v>
      </c>
      <c r="T340" s="117">
        <v>963.42050634999998</v>
      </c>
      <c r="U340" s="117">
        <v>1112.5109913333333</v>
      </c>
      <c r="V340" s="117">
        <v>0</v>
      </c>
      <c r="W340" s="117">
        <v>639369.54477030819</v>
      </c>
      <c r="X340" s="117">
        <v>957723.3125</v>
      </c>
      <c r="Y340" s="132">
        <f t="shared" si="11"/>
        <v>1597092.8572703083</v>
      </c>
    </row>
    <row r="341" spans="1:25" s="114" customFormat="1" ht="13" x14ac:dyDescent="0.3">
      <c r="A341" s="114">
        <v>336</v>
      </c>
      <c r="B341" s="114" t="s">
        <v>43</v>
      </c>
      <c r="C341" s="131">
        <v>70256.166527255133</v>
      </c>
      <c r="D341" s="117">
        <v>33207.844508501548</v>
      </c>
      <c r="E341" s="117">
        <v>54331.25</v>
      </c>
      <c r="F341" s="117">
        <v>12652.428333333331</v>
      </c>
      <c r="G341" s="117">
        <v>17.471666666666664</v>
      </c>
      <c r="H341" s="117">
        <v>222.75250654000001</v>
      </c>
      <c r="I341" s="117">
        <v>225.33032</v>
      </c>
      <c r="J341" s="117">
        <v>0</v>
      </c>
      <c r="K341" s="117">
        <v>170913.24386229672</v>
      </c>
      <c r="L341" s="117">
        <v>213651.77333333332</v>
      </c>
      <c r="M341" s="117">
        <f t="shared" si="10"/>
        <v>384565.01719563</v>
      </c>
      <c r="N341" s="131">
        <v>38796.061555716667</v>
      </c>
      <c r="O341" s="117">
        <v>38886.071966666663</v>
      </c>
      <c r="P341" s="117">
        <v>23525.549999999992</v>
      </c>
      <c r="Q341" s="117">
        <v>54331.25</v>
      </c>
      <c r="R341" s="117">
        <v>12652.428333333331</v>
      </c>
      <c r="S341" s="117">
        <v>17.471666666666664</v>
      </c>
      <c r="T341" s="117">
        <v>222.75250654000001</v>
      </c>
      <c r="U341" s="117">
        <v>225.33032</v>
      </c>
      <c r="V341" s="117">
        <v>0</v>
      </c>
      <c r="W341" s="117">
        <v>168656.91634892338</v>
      </c>
      <c r="X341" s="117">
        <v>213651.77333333332</v>
      </c>
      <c r="Y341" s="132">
        <f t="shared" si="11"/>
        <v>382308.68968225666</v>
      </c>
    </row>
    <row r="342" spans="1:25" s="114" customFormat="1" ht="13" x14ac:dyDescent="0.3">
      <c r="A342" s="114">
        <v>337</v>
      </c>
      <c r="B342" s="114" t="s">
        <v>43</v>
      </c>
      <c r="C342" s="131">
        <v>86898.753450102886</v>
      </c>
      <c r="D342" s="117">
        <v>80171.248096499621</v>
      </c>
      <c r="E342" s="117">
        <v>85227.907330000002</v>
      </c>
      <c r="F342" s="117">
        <v>17896.2575</v>
      </c>
      <c r="G342" s="117">
        <v>21.030833333333334</v>
      </c>
      <c r="H342" s="117">
        <v>300.79795661500003</v>
      </c>
      <c r="I342" s="117">
        <v>372.47459666666663</v>
      </c>
      <c r="J342" s="117">
        <v>0</v>
      </c>
      <c r="K342" s="117">
        <v>270888.46976321749</v>
      </c>
      <c r="L342" s="117">
        <v>285312.32750000001</v>
      </c>
      <c r="M342" s="117">
        <f t="shared" si="10"/>
        <v>556200.79726321751</v>
      </c>
      <c r="N342" s="131">
        <v>52388.977443779157</v>
      </c>
      <c r="O342" s="117">
        <v>47801.715000000004</v>
      </c>
      <c r="P342" s="117">
        <v>59325.30000000001</v>
      </c>
      <c r="Q342" s="117">
        <v>85227.907330000002</v>
      </c>
      <c r="R342" s="117">
        <v>17896.2575</v>
      </c>
      <c r="S342" s="117">
        <v>21.030833333333334</v>
      </c>
      <c r="T342" s="117">
        <v>300.79795661500003</v>
      </c>
      <c r="U342" s="117">
        <v>372.47459666666663</v>
      </c>
      <c r="V342" s="117">
        <v>0</v>
      </c>
      <c r="W342" s="117">
        <v>263334.46066039411</v>
      </c>
      <c r="X342" s="117">
        <v>285312.32750000001</v>
      </c>
      <c r="Y342" s="132">
        <f t="shared" si="11"/>
        <v>548646.78816039418</v>
      </c>
    </row>
    <row r="343" spans="1:25" s="114" customFormat="1" ht="13" x14ac:dyDescent="0.3">
      <c r="A343" s="114">
        <v>338</v>
      </c>
      <c r="B343" s="114" t="s">
        <v>43</v>
      </c>
      <c r="C343" s="131">
        <v>144003.62537692787</v>
      </c>
      <c r="D343" s="117">
        <v>52550.312574545445</v>
      </c>
      <c r="E343" s="117">
        <v>69165.597333333353</v>
      </c>
      <c r="F343" s="117">
        <v>26046.002500000002</v>
      </c>
      <c r="G343" s="117">
        <v>37.913333333333334</v>
      </c>
      <c r="H343" s="117">
        <v>437.42794083999996</v>
      </c>
      <c r="I343" s="117">
        <v>425.65983233333333</v>
      </c>
      <c r="J343" s="117">
        <v>0</v>
      </c>
      <c r="K343" s="117">
        <v>292666.53889131336</v>
      </c>
      <c r="L343" s="117">
        <v>431091.7049999999</v>
      </c>
      <c r="M343" s="117">
        <f t="shared" si="10"/>
        <v>723758.24389131321</v>
      </c>
      <c r="N343" s="131">
        <v>76185.36636296667</v>
      </c>
      <c r="O343" s="117">
        <v>79928.625500000009</v>
      </c>
      <c r="P343" s="117">
        <v>36321.933866666674</v>
      </c>
      <c r="Q343" s="117">
        <v>69165.597333333353</v>
      </c>
      <c r="R343" s="117">
        <v>26046.002500000002</v>
      </c>
      <c r="S343" s="117">
        <v>37.913333333333334</v>
      </c>
      <c r="T343" s="117">
        <v>437.42794083999996</v>
      </c>
      <c r="U343" s="117">
        <v>425.65983233333333</v>
      </c>
      <c r="V343" s="117">
        <v>0</v>
      </c>
      <c r="W343" s="117">
        <v>288548.52666947339</v>
      </c>
      <c r="X343" s="117">
        <v>431091.7049999999</v>
      </c>
      <c r="Y343" s="132">
        <f t="shared" si="11"/>
        <v>719640.23166947323</v>
      </c>
    </row>
    <row r="344" spans="1:25" s="114" customFormat="1" ht="13" x14ac:dyDescent="0.3">
      <c r="A344" s="114">
        <v>339</v>
      </c>
      <c r="B344" s="114" t="s">
        <v>43</v>
      </c>
      <c r="C344" s="131">
        <v>309470.49730823893</v>
      </c>
      <c r="D344" s="117">
        <v>149187.04161124435</v>
      </c>
      <c r="E344" s="117">
        <v>119028.87999999996</v>
      </c>
      <c r="F344" s="117">
        <v>61534.195000000007</v>
      </c>
      <c r="G344" s="117">
        <v>89.11333333333333</v>
      </c>
      <c r="H344" s="117">
        <v>1089.6597368999999</v>
      </c>
      <c r="I344" s="117">
        <v>892.85173899999984</v>
      </c>
      <c r="J344" s="117">
        <v>0</v>
      </c>
      <c r="K344" s="117">
        <v>641292.2387287165</v>
      </c>
      <c r="L344" s="117">
        <v>1027918.745</v>
      </c>
      <c r="M344" s="117">
        <f t="shared" si="10"/>
        <v>1669210.9837287166</v>
      </c>
      <c r="N344" s="131">
        <v>189782.40417674999</v>
      </c>
      <c r="O344" s="117">
        <v>170019.36913333336</v>
      </c>
      <c r="P344" s="117">
        <v>104739.83999999998</v>
      </c>
      <c r="Q344" s="117">
        <v>119028.87999999996</v>
      </c>
      <c r="R344" s="117">
        <v>61534.195000000007</v>
      </c>
      <c r="S344" s="117">
        <v>89.11333333333333</v>
      </c>
      <c r="T344" s="117">
        <v>1089.6597368999999</v>
      </c>
      <c r="U344" s="117">
        <v>892.85173899999984</v>
      </c>
      <c r="V344" s="117">
        <v>0</v>
      </c>
      <c r="W344" s="117">
        <v>647176.31311931647</v>
      </c>
      <c r="X344" s="117">
        <v>1027918.745</v>
      </c>
      <c r="Y344" s="132">
        <f t="shared" si="11"/>
        <v>1675095.0581193166</v>
      </c>
    </row>
    <row r="345" spans="1:25" s="114" customFormat="1" ht="13" x14ac:dyDescent="0.3">
      <c r="A345" s="114">
        <v>340</v>
      </c>
      <c r="B345" s="114" t="s">
        <v>43</v>
      </c>
      <c r="C345" s="131">
        <v>106127.39321668202</v>
      </c>
      <c r="D345" s="117">
        <v>45785.248516280459</v>
      </c>
      <c r="E345" s="117">
        <v>63580.099999999984</v>
      </c>
      <c r="F345" s="117">
        <v>21846.7075</v>
      </c>
      <c r="G345" s="117">
        <v>30.498333333333331</v>
      </c>
      <c r="H345" s="117">
        <v>394.44344277499999</v>
      </c>
      <c r="I345" s="117">
        <v>311.66207533333335</v>
      </c>
      <c r="J345" s="117">
        <v>0</v>
      </c>
      <c r="K345" s="117">
        <v>238076.05308440409</v>
      </c>
      <c r="L345" s="117">
        <v>367737.26333333337</v>
      </c>
      <c r="M345" s="117">
        <f t="shared" si="10"/>
        <v>605813.3164177374</v>
      </c>
      <c r="N345" s="131">
        <v>68698.899616645838</v>
      </c>
      <c r="O345" s="117">
        <v>58062.094799999992</v>
      </c>
      <c r="P345" s="117">
        <v>31503.78000000001</v>
      </c>
      <c r="Q345" s="117">
        <v>63580.099999999984</v>
      </c>
      <c r="R345" s="117">
        <v>21846.7075</v>
      </c>
      <c r="S345" s="117">
        <v>30.498333333333331</v>
      </c>
      <c r="T345" s="117">
        <v>394.44344277499999</v>
      </c>
      <c r="U345" s="117">
        <v>311.66207533333335</v>
      </c>
      <c r="V345" s="117">
        <v>0</v>
      </c>
      <c r="W345" s="117">
        <v>244428.18576808745</v>
      </c>
      <c r="X345" s="117">
        <v>367737.26333333337</v>
      </c>
      <c r="Y345" s="132">
        <f t="shared" si="11"/>
        <v>612165.44910142082</v>
      </c>
    </row>
    <row r="346" spans="1:25" s="114" customFormat="1" ht="13" x14ac:dyDescent="0.3">
      <c r="A346" s="114">
        <v>341</v>
      </c>
      <c r="B346" s="114" t="s">
        <v>43</v>
      </c>
      <c r="C346" s="131">
        <v>98816.202012884474</v>
      </c>
      <c r="D346" s="117">
        <v>41853.07587556306</v>
      </c>
      <c r="E346" s="117">
        <v>60852.875</v>
      </c>
      <c r="F346" s="117">
        <v>19083.945000000003</v>
      </c>
      <c r="G346" s="117">
        <v>24.999999999999996</v>
      </c>
      <c r="H346" s="117">
        <v>327.48619368500005</v>
      </c>
      <c r="I346" s="117">
        <v>332.34402500000004</v>
      </c>
      <c r="J346" s="117">
        <v>0</v>
      </c>
      <c r="K346" s="117">
        <v>221290.92810713255</v>
      </c>
      <c r="L346" s="117">
        <v>314630.29166666669</v>
      </c>
      <c r="M346" s="117">
        <f t="shared" si="10"/>
        <v>535921.21977379918</v>
      </c>
      <c r="N346" s="131">
        <v>57037.178733470828</v>
      </c>
      <c r="O346" s="117">
        <v>54527.777800000003</v>
      </c>
      <c r="P346" s="117">
        <v>29151.224999999995</v>
      </c>
      <c r="Q346" s="117">
        <v>60852.875</v>
      </c>
      <c r="R346" s="117">
        <v>19083.945000000003</v>
      </c>
      <c r="S346" s="117">
        <v>24.999999999999996</v>
      </c>
      <c r="T346" s="117">
        <v>327.48619368500005</v>
      </c>
      <c r="U346" s="117">
        <v>332.34402500000004</v>
      </c>
      <c r="V346" s="117">
        <v>0</v>
      </c>
      <c r="W346" s="117">
        <v>221337.83175215585</v>
      </c>
      <c r="X346" s="117">
        <v>314630.29166666669</v>
      </c>
      <c r="Y346" s="132">
        <f t="shared" si="11"/>
        <v>535968.12341882254</v>
      </c>
    </row>
    <row r="347" spans="1:25" s="114" customFormat="1" ht="13" x14ac:dyDescent="0.3">
      <c r="A347" s="114">
        <v>342</v>
      </c>
      <c r="B347" s="114" t="s">
        <v>43</v>
      </c>
      <c r="C347" s="131">
        <v>254658.60266333524</v>
      </c>
      <c r="D347" s="117">
        <v>86458.833243064786</v>
      </c>
      <c r="E347" s="117">
        <v>87852.719716000007</v>
      </c>
      <c r="F347" s="117">
        <v>45412.57916666667</v>
      </c>
      <c r="G347" s="117">
        <v>64.380833333333342</v>
      </c>
      <c r="H347" s="117">
        <v>766.79336240000009</v>
      </c>
      <c r="I347" s="117">
        <v>741.57164599999999</v>
      </c>
      <c r="J347" s="117">
        <v>0</v>
      </c>
      <c r="K347" s="117">
        <v>475955.48063080013</v>
      </c>
      <c r="L347" s="117">
        <v>752806.80999999994</v>
      </c>
      <c r="M347" s="117">
        <f t="shared" si="10"/>
        <v>1228762.2906308002</v>
      </c>
      <c r="N347" s="131">
        <v>133549.84395133331</v>
      </c>
      <c r="O347" s="117">
        <v>141426.36190000002</v>
      </c>
      <c r="P347" s="117">
        <v>59256.130337000002</v>
      </c>
      <c r="Q347" s="117">
        <v>87852.719716000007</v>
      </c>
      <c r="R347" s="117">
        <v>45412.57916666667</v>
      </c>
      <c r="S347" s="117">
        <v>64.380833333333342</v>
      </c>
      <c r="T347" s="117">
        <v>766.79336240000009</v>
      </c>
      <c r="U347" s="117">
        <v>741.57164599999999</v>
      </c>
      <c r="V347" s="117">
        <v>0</v>
      </c>
      <c r="W347" s="117">
        <v>469070.38091273344</v>
      </c>
      <c r="X347" s="117">
        <v>752806.80999999994</v>
      </c>
      <c r="Y347" s="132">
        <f t="shared" si="11"/>
        <v>1221877.1909127333</v>
      </c>
    </row>
    <row r="348" spans="1:25" s="114" customFormat="1" ht="13" x14ac:dyDescent="0.3">
      <c r="A348" s="114">
        <v>343</v>
      </c>
      <c r="B348" s="114" t="s">
        <v>43</v>
      </c>
      <c r="C348" s="131">
        <v>340784.74374565633</v>
      </c>
      <c r="D348" s="117">
        <v>123281.57273981033</v>
      </c>
      <c r="E348" s="117">
        <v>107616.13976400001</v>
      </c>
      <c r="F348" s="117">
        <v>64059.194166666661</v>
      </c>
      <c r="G348" s="117">
        <v>95.543333333333351</v>
      </c>
      <c r="H348" s="117">
        <v>1065.6287887999999</v>
      </c>
      <c r="I348" s="117">
        <v>1048.7108936666668</v>
      </c>
      <c r="J348" s="117">
        <v>0</v>
      </c>
      <c r="K348" s="117">
        <v>637951.53343193338</v>
      </c>
      <c r="L348" s="117">
        <v>1054556.5708333333</v>
      </c>
      <c r="M348" s="117">
        <f t="shared" si="10"/>
        <v>1692508.1042652666</v>
      </c>
      <c r="N348" s="131">
        <v>185597.01404933332</v>
      </c>
      <c r="O348" s="117">
        <v>188794.74295000001</v>
      </c>
      <c r="P348" s="117">
        <v>84789.350016333352</v>
      </c>
      <c r="Q348" s="117">
        <v>107616.13976400001</v>
      </c>
      <c r="R348" s="117">
        <v>64059.194166666661</v>
      </c>
      <c r="S348" s="117">
        <v>95.543333333333351</v>
      </c>
      <c r="T348" s="117">
        <v>1065.6287887999999</v>
      </c>
      <c r="U348" s="117">
        <v>1048.7108936666668</v>
      </c>
      <c r="V348" s="117">
        <v>0</v>
      </c>
      <c r="W348" s="117">
        <v>633066.32396213338</v>
      </c>
      <c r="X348" s="117">
        <v>1054556.5708333333</v>
      </c>
      <c r="Y348" s="132">
        <f t="shared" si="11"/>
        <v>1687622.8947954667</v>
      </c>
    </row>
    <row r="349" spans="1:25" s="114" customFormat="1" ht="13" x14ac:dyDescent="0.3">
      <c r="A349" s="114">
        <v>344</v>
      </c>
      <c r="B349" s="114" t="s">
        <v>43</v>
      </c>
      <c r="C349" s="131">
        <v>332380.716221646</v>
      </c>
      <c r="D349" s="117">
        <v>104416.57408278734</v>
      </c>
      <c r="E349" s="117">
        <v>96645.224248000013</v>
      </c>
      <c r="F349" s="117">
        <v>61099.674999999996</v>
      </c>
      <c r="G349" s="117">
        <v>86.101666666666674</v>
      </c>
      <c r="H349" s="117">
        <v>1017.6986186</v>
      </c>
      <c r="I349" s="117">
        <v>976.28491166666663</v>
      </c>
      <c r="J349" s="117">
        <v>0</v>
      </c>
      <c r="K349" s="117">
        <v>596622.27474936668</v>
      </c>
      <c r="L349" s="117">
        <v>1001772.3350000001</v>
      </c>
      <c r="M349" s="117">
        <f t="shared" si="10"/>
        <v>1598394.6097493668</v>
      </c>
      <c r="N349" s="131">
        <v>177249.17607283327</v>
      </c>
      <c r="O349" s="117">
        <v>184392.30998333334</v>
      </c>
      <c r="P349" s="117">
        <v>70585.701086000001</v>
      </c>
      <c r="Q349" s="117">
        <v>96645.224248000013</v>
      </c>
      <c r="R349" s="117">
        <v>61099.674999999996</v>
      </c>
      <c r="S349" s="117">
        <v>86.101666666666674</v>
      </c>
      <c r="T349" s="117">
        <v>1017.6986186</v>
      </c>
      <c r="U349" s="117">
        <v>976.28491166666663</v>
      </c>
      <c r="V349" s="117">
        <v>0</v>
      </c>
      <c r="W349" s="117">
        <v>592052.17158710002</v>
      </c>
      <c r="X349" s="117">
        <v>1001772.3350000001</v>
      </c>
      <c r="Y349" s="132">
        <f t="shared" si="11"/>
        <v>1593824.5065871002</v>
      </c>
    </row>
    <row r="350" spans="1:25" s="114" customFormat="1" ht="13" x14ac:dyDescent="0.3">
      <c r="A350" s="114">
        <v>345</v>
      </c>
      <c r="B350" s="114" t="s">
        <v>43</v>
      </c>
      <c r="C350" s="131">
        <v>88641.569371695499</v>
      </c>
      <c r="D350" s="117">
        <v>54038.734425694514</v>
      </c>
      <c r="E350" s="117">
        <v>71871.64</v>
      </c>
      <c r="F350" s="117">
        <v>17968.514166666668</v>
      </c>
      <c r="G350" s="117">
        <v>24.123333333333335</v>
      </c>
      <c r="H350" s="117">
        <v>326.79691634</v>
      </c>
      <c r="I350" s="117">
        <v>255.16959733333337</v>
      </c>
      <c r="J350" s="117">
        <v>0</v>
      </c>
      <c r="K350" s="117">
        <v>233126.54781106336</v>
      </c>
      <c r="L350" s="117">
        <v>303249.51750000002</v>
      </c>
      <c r="M350" s="117">
        <f t="shared" si="10"/>
        <v>536376.06531106331</v>
      </c>
      <c r="N350" s="131">
        <v>56917.129595883329</v>
      </c>
      <c r="O350" s="117">
        <v>48526.730949999997</v>
      </c>
      <c r="P350" s="117">
        <v>38663.729999999996</v>
      </c>
      <c r="Q350" s="117">
        <v>71871.64</v>
      </c>
      <c r="R350" s="117">
        <v>17968.514166666668</v>
      </c>
      <c r="S350" s="117">
        <v>24.123333333333335</v>
      </c>
      <c r="T350" s="117">
        <v>326.79691634</v>
      </c>
      <c r="U350" s="117">
        <v>255.16959733333337</v>
      </c>
      <c r="V350" s="117">
        <v>0</v>
      </c>
      <c r="W350" s="117">
        <v>234553.83455955668</v>
      </c>
      <c r="X350" s="117">
        <v>303249.51750000002</v>
      </c>
      <c r="Y350" s="132">
        <f t="shared" si="11"/>
        <v>537803.35205955664</v>
      </c>
    </row>
    <row r="351" spans="1:25" s="114" customFormat="1" ht="13" x14ac:dyDescent="0.3">
      <c r="A351" s="114">
        <v>346</v>
      </c>
      <c r="B351" s="114" t="s">
        <v>43</v>
      </c>
      <c r="C351" s="131">
        <v>281402.84856210736</v>
      </c>
      <c r="D351" s="117">
        <v>121231.32372145512</v>
      </c>
      <c r="E351" s="117">
        <v>106957.60000000002</v>
      </c>
      <c r="F351" s="117">
        <v>57011.056666666664</v>
      </c>
      <c r="G351" s="117">
        <v>95.544166666666669</v>
      </c>
      <c r="H351" s="117">
        <v>1001.5804263750001</v>
      </c>
      <c r="I351" s="117">
        <v>1035.5999873333333</v>
      </c>
      <c r="J351" s="117">
        <v>0</v>
      </c>
      <c r="K351" s="117">
        <v>568735.55353060423</v>
      </c>
      <c r="L351" s="117">
        <v>961001.58499999996</v>
      </c>
      <c r="M351" s="117">
        <f t="shared" si="10"/>
        <v>1529737.1385306041</v>
      </c>
      <c r="N351" s="131">
        <v>174441.92426031249</v>
      </c>
      <c r="O351" s="117">
        <v>154473.546</v>
      </c>
      <c r="P351" s="117">
        <v>83873.699999999983</v>
      </c>
      <c r="Q351" s="117">
        <v>106957.60000000002</v>
      </c>
      <c r="R351" s="117">
        <v>57011.056666666664</v>
      </c>
      <c r="S351" s="117">
        <v>95.544166666666669</v>
      </c>
      <c r="T351" s="117">
        <v>1001.5804263750001</v>
      </c>
      <c r="U351" s="117">
        <v>1035.5999873333333</v>
      </c>
      <c r="V351" s="117">
        <v>0</v>
      </c>
      <c r="W351" s="117">
        <v>578890.55150735425</v>
      </c>
      <c r="X351" s="117">
        <v>961001.58499999996</v>
      </c>
      <c r="Y351" s="132">
        <f t="shared" si="11"/>
        <v>1539892.1365073542</v>
      </c>
    </row>
    <row r="352" spans="1:25" s="114" customFormat="1" ht="13" x14ac:dyDescent="0.3">
      <c r="A352" s="114">
        <v>347</v>
      </c>
      <c r="B352" s="114" t="s">
        <v>43</v>
      </c>
      <c r="C352" s="131">
        <v>67424.790395951248</v>
      </c>
      <c r="D352" s="117">
        <v>48001.79728926791</v>
      </c>
      <c r="E352" s="117">
        <v>30304.079599999997</v>
      </c>
      <c r="F352" s="117">
        <v>11158.288333333332</v>
      </c>
      <c r="G352" s="117">
        <v>14.339166666666666</v>
      </c>
      <c r="H352" s="117">
        <v>185.90004831500002</v>
      </c>
      <c r="I352" s="117">
        <v>287.28414033333337</v>
      </c>
      <c r="J352" s="117">
        <v>0</v>
      </c>
      <c r="K352" s="117">
        <v>157376.47897386749</v>
      </c>
      <c r="L352" s="117">
        <v>182812.18499999997</v>
      </c>
      <c r="M352" s="117">
        <f t="shared" si="10"/>
        <v>340188.66397386743</v>
      </c>
      <c r="N352" s="131">
        <v>32377.591748195831</v>
      </c>
      <c r="O352" s="117">
        <v>37645.182266666663</v>
      </c>
      <c r="P352" s="117">
        <v>35458.572700000004</v>
      </c>
      <c r="Q352" s="117">
        <v>30304.079599999997</v>
      </c>
      <c r="R352" s="117">
        <v>11158.288333333332</v>
      </c>
      <c r="S352" s="117">
        <v>14.339166666666666</v>
      </c>
      <c r="T352" s="117">
        <v>185.90004831500002</v>
      </c>
      <c r="U352" s="117">
        <v>287.28414033333337</v>
      </c>
      <c r="V352" s="117">
        <v>0</v>
      </c>
      <c r="W352" s="117">
        <v>147431.23800351084</v>
      </c>
      <c r="X352" s="117">
        <v>182812.18499999997</v>
      </c>
      <c r="Y352" s="132">
        <f t="shared" si="11"/>
        <v>330243.4230035108</v>
      </c>
    </row>
    <row r="353" spans="1:25" s="114" customFormat="1" ht="13" x14ac:dyDescent="0.3">
      <c r="A353" s="114">
        <v>348</v>
      </c>
      <c r="B353" s="114" t="s">
        <v>43</v>
      </c>
      <c r="C353" s="131">
        <v>116869.21086619998</v>
      </c>
      <c r="D353" s="117">
        <v>37444.813121582527</v>
      </c>
      <c r="E353" s="117">
        <v>56321.526983333322</v>
      </c>
      <c r="F353" s="117">
        <v>21520.791666666664</v>
      </c>
      <c r="G353" s="117">
        <v>29.600833333333338</v>
      </c>
      <c r="H353" s="117">
        <v>371.54602769500008</v>
      </c>
      <c r="I353" s="117">
        <v>870.5537026666666</v>
      </c>
      <c r="J353" s="117">
        <v>0</v>
      </c>
      <c r="K353" s="117">
        <v>233428.04320147747</v>
      </c>
      <c r="L353" s="117">
        <v>352121.91916666669</v>
      </c>
      <c r="M353" s="117">
        <f t="shared" si="10"/>
        <v>585549.96236814419</v>
      </c>
      <c r="N353" s="131">
        <v>64710.933156879175</v>
      </c>
      <c r="O353" s="117">
        <v>64674.174066666666</v>
      </c>
      <c r="P353" s="117">
        <v>25242.399936666669</v>
      </c>
      <c r="Q353" s="117">
        <v>56321.526983333322</v>
      </c>
      <c r="R353" s="117">
        <v>21520.791666666664</v>
      </c>
      <c r="S353" s="117">
        <v>29.600833333333338</v>
      </c>
      <c r="T353" s="117">
        <v>371.54602769500008</v>
      </c>
      <c r="U353" s="117">
        <v>870.5537026666666</v>
      </c>
      <c r="V353" s="117">
        <v>0</v>
      </c>
      <c r="W353" s="117">
        <v>233741.52637390746</v>
      </c>
      <c r="X353" s="117">
        <v>352121.91916666669</v>
      </c>
      <c r="Y353" s="132">
        <f t="shared" si="11"/>
        <v>585863.44554057415</v>
      </c>
    </row>
    <row r="354" spans="1:25" s="114" customFormat="1" ht="13" x14ac:dyDescent="0.3">
      <c r="A354" s="114">
        <v>349</v>
      </c>
      <c r="B354" s="114" t="s">
        <v>43</v>
      </c>
      <c r="C354" s="131">
        <v>72438.87086017603</v>
      </c>
      <c r="D354" s="117">
        <v>29144.620857423131</v>
      </c>
      <c r="E354" s="117">
        <v>50299.700000000004</v>
      </c>
      <c r="F354" s="117">
        <v>13789.47</v>
      </c>
      <c r="G354" s="117">
        <v>18.579166666666666</v>
      </c>
      <c r="H354" s="117">
        <v>251.634586595</v>
      </c>
      <c r="I354" s="117">
        <v>207.26978199999999</v>
      </c>
      <c r="J354" s="117">
        <v>0</v>
      </c>
      <c r="K354" s="117">
        <v>166150.14525286082</v>
      </c>
      <c r="L354" s="117">
        <v>233107.68250000002</v>
      </c>
      <c r="M354" s="117">
        <f t="shared" si="10"/>
        <v>399257.82775286085</v>
      </c>
      <c r="N354" s="131">
        <v>43826.357165295834</v>
      </c>
      <c r="O354" s="117">
        <v>39837.141466666668</v>
      </c>
      <c r="P354" s="117">
        <v>20047.859999999997</v>
      </c>
      <c r="Q354" s="117">
        <v>50299.700000000004</v>
      </c>
      <c r="R354" s="117">
        <v>13789.47</v>
      </c>
      <c r="S354" s="117">
        <v>18.579166666666666</v>
      </c>
      <c r="T354" s="117">
        <v>251.634586595</v>
      </c>
      <c r="U354" s="117">
        <v>207.26978199999999</v>
      </c>
      <c r="V354" s="117">
        <v>0</v>
      </c>
      <c r="W354" s="117">
        <v>168278.01216722417</v>
      </c>
      <c r="X354" s="117">
        <v>233107.68250000002</v>
      </c>
      <c r="Y354" s="132">
        <f t="shared" si="11"/>
        <v>401385.69466722419</v>
      </c>
    </row>
    <row r="355" spans="1:25" s="114" customFormat="1" ht="13" x14ac:dyDescent="0.3">
      <c r="A355" s="114">
        <v>350</v>
      </c>
      <c r="B355" s="114" t="s">
        <v>43</v>
      </c>
      <c r="C355" s="131">
        <v>42561.449697187469</v>
      </c>
      <c r="D355" s="117">
        <v>18300.247145899284</v>
      </c>
      <c r="E355" s="117">
        <v>33263.909841666675</v>
      </c>
      <c r="F355" s="117">
        <v>6476.6341666666667</v>
      </c>
      <c r="G355" s="117">
        <v>13.847500000000002</v>
      </c>
      <c r="H355" s="117">
        <v>106.9755064205</v>
      </c>
      <c r="I355" s="117">
        <v>158.64331633333333</v>
      </c>
      <c r="J355" s="117">
        <v>0</v>
      </c>
      <c r="K355" s="117">
        <v>100881.70717417393</v>
      </c>
      <c r="L355" s="117">
        <v>111978.75499999999</v>
      </c>
      <c r="M355" s="117">
        <f t="shared" si="10"/>
        <v>212860.46217417391</v>
      </c>
      <c r="N355" s="131">
        <v>18631.567368237087</v>
      </c>
      <c r="O355" s="117">
        <v>23884.670183333335</v>
      </c>
      <c r="P355" s="117">
        <v>13132.925004333332</v>
      </c>
      <c r="Q355" s="117">
        <v>33263.909841666675</v>
      </c>
      <c r="R355" s="117">
        <v>6476.6341666666667</v>
      </c>
      <c r="S355" s="117">
        <v>13.847500000000002</v>
      </c>
      <c r="T355" s="117">
        <v>106.9755064205</v>
      </c>
      <c r="U355" s="117">
        <v>158.64331633333333</v>
      </c>
      <c r="V355" s="117">
        <v>0</v>
      </c>
      <c r="W355" s="117">
        <v>95669.172886990913</v>
      </c>
      <c r="X355" s="117">
        <v>111978.75499999999</v>
      </c>
      <c r="Y355" s="132">
        <f t="shared" si="11"/>
        <v>207647.92788699089</v>
      </c>
    </row>
    <row r="356" spans="1:25" s="114" customFormat="1" ht="13" x14ac:dyDescent="0.3">
      <c r="A356" s="114">
        <v>351</v>
      </c>
      <c r="B356" s="114" t="s">
        <v>43</v>
      </c>
      <c r="C356" s="131">
        <v>39093.436560943468</v>
      </c>
      <c r="D356" s="117">
        <v>48644.414633349865</v>
      </c>
      <c r="E356" s="117">
        <v>69271.699999999983</v>
      </c>
      <c r="F356" s="117">
        <v>8354.0149999999994</v>
      </c>
      <c r="G356" s="117">
        <v>19.53</v>
      </c>
      <c r="H356" s="117">
        <v>143.39841376000001</v>
      </c>
      <c r="I356" s="117">
        <v>134.27937266666663</v>
      </c>
      <c r="J356" s="117">
        <v>0</v>
      </c>
      <c r="K356" s="117">
        <v>165660.77398072</v>
      </c>
      <c r="L356" s="117">
        <v>143691.10416666666</v>
      </c>
      <c r="M356" s="117">
        <f t="shared" si="10"/>
        <v>309351.87814738665</v>
      </c>
      <c r="N356" s="131">
        <v>24975.22372986667</v>
      </c>
      <c r="O356" s="117">
        <v>21410.182833333332</v>
      </c>
      <c r="P356" s="117">
        <v>36413.460000000006</v>
      </c>
      <c r="Q356" s="117">
        <v>69271.699999999983</v>
      </c>
      <c r="R356" s="117">
        <v>8354.0149999999994</v>
      </c>
      <c r="S356" s="117">
        <v>19.53</v>
      </c>
      <c r="T356" s="117">
        <v>143.39841376000001</v>
      </c>
      <c r="U356" s="117">
        <v>134.27937266666663</v>
      </c>
      <c r="V356" s="117">
        <v>0</v>
      </c>
      <c r="W356" s="117">
        <v>160721.78934962666</v>
      </c>
      <c r="X356" s="117">
        <v>143691.10416666666</v>
      </c>
      <c r="Y356" s="132">
        <f t="shared" si="11"/>
        <v>304412.89351629332</v>
      </c>
    </row>
    <row r="357" spans="1:25" s="114" customFormat="1" ht="13" x14ac:dyDescent="0.3">
      <c r="A357" s="114">
        <v>352</v>
      </c>
      <c r="B357" s="114" t="s">
        <v>43</v>
      </c>
      <c r="C357" s="131">
        <v>78896.841483895623</v>
      </c>
      <c r="D357" s="117">
        <v>37932.98315818188</v>
      </c>
      <c r="E357" s="117">
        <v>58001.729463333344</v>
      </c>
      <c r="F357" s="117">
        <v>15526.913333333338</v>
      </c>
      <c r="G357" s="117">
        <v>17.3675</v>
      </c>
      <c r="H357" s="117">
        <v>271.42716746500003</v>
      </c>
      <c r="I357" s="117">
        <v>278.75448</v>
      </c>
      <c r="J357" s="117">
        <v>0</v>
      </c>
      <c r="K357" s="117">
        <v>190926.01658620918</v>
      </c>
      <c r="L357" s="117">
        <v>259803.76249999998</v>
      </c>
      <c r="M357" s="117">
        <f t="shared" si="10"/>
        <v>450729.77908620914</v>
      </c>
      <c r="N357" s="131">
        <v>47273.565000154158</v>
      </c>
      <c r="O357" s="117">
        <v>43419.55496666667</v>
      </c>
      <c r="P357" s="117">
        <v>26691.773840666661</v>
      </c>
      <c r="Q357" s="117">
        <v>58001.729463333344</v>
      </c>
      <c r="R357" s="117">
        <v>15526.913333333338</v>
      </c>
      <c r="S357" s="117">
        <v>17.3675</v>
      </c>
      <c r="T357" s="117">
        <v>271.42716746500003</v>
      </c>
      <c r="U357" s="117">
        <v>278.75448</v>
      </c>
      <c r="V357" s="117">
        <v>0</v>
      </c>
      <c r="W357" s="117">
        <v>191481.08575161916</v>
      </c>
      <c r="X357" s="117">
        <v>259803.76249999998</v>
      </c>
      <c r="Y357" s="132">
        <f t="shared" si="11"/>
        <v>451284.84825161914</v>
      </c>
    </row>
    <row r="358" spans="1:25" s="114" customFormat="1" ht="13" x14ac:dyDescent="0.3">
      <c r="A358" s="114">
        <v>353</v>
      </c>
      <c r="B358" s="114" t="s">
        <v>43</v>
      </c>
      <c r="C358" s="131">
        <v>34267.694366890217</v>
      </c>
      <c r="D358" s="117">
        <v>18533.489199328957</v>
      </c>
      <c r="E358" s="117">
        <v>39006.954626999992</v>
      </c>
      <c r="F358" s="117">
        <v>7042.1124999999993</v>
      </c>
      <c r="G358" s="117">
        <v>9.9991666666666656</v>
      </c>
      <c r="H358" s="117">
        <v>131.82405831499997</v>
      </c>
      <c r="I358" s="117">
        <v>522.65636050000001</v>
      </c>
      <c r="J358" s="117">
        <v>0</v>
      </c>
      <c r="K358" s="117">
        <v>99514.730278700838</v>
      </c>
      <c r="L358" s="117">
        <v>121034.71666666663</v>
      </c>
      <c r="M358" s="117">
        <f t="shared" si="10"/>
        <v>220549.44694536747</v>
      </c>
      <c r="N358" s="131">
        <v>22959.356823195834</v>
      </c>
      <c r="O358" s="117">
        <v>18695.575000000004</v>
      </c>
      <c r="P358" s="117">
        <v>13049.646830333333</v>
      </c>
      <c r="Q358" s="117">
        <v>39006.954626999992</v>
      </c>
      <c r="R358" s="117">
        <v>7042.1124999999993</v>
      </c>
      <c r="S358" s="117">
        <v>9.9991666666666656</v>
      </c>
      <c r="T358" s="117">
        <v>131.82405831499997</v>
      </c>
      <c r="U358" s="117">
        <v>522.65636050000001</v>
      </c>
      <c r="V358" s="117">
        <v>0</v>
      </c>
      <c r="W358" s="117">
        <v>101418.12536601083</v>
      </c>
      <c r="X358" s="117">
        <v>121034.71666666663</v>
      </c>
      <c r="Y358" s="132">
        <f t="shared" si="11"/>
        <v>222452.84203267746</v>
      </c>
    </row>
    <row r="359" spans="1:25" s="114" customFormat="1" ht="13" x14ac:dyDescent="0.3">
      <c r="A359" s="114">
        <v>354</v>
      </c>
      <c r="B359" s="114" t="s">
        <v>43</v>
      </c>
      <c r="C359" s="131">
        <v>77072.240819416998</v>
      </c>
      <c r="D359" s="117">
        <v>25842.334318486337</v>
      </c>
      <c r="E359" s="117">
        <v>47187.923099999993</v>
      </c>
      <c r="F359" s="117">
        <v>14712.607500000004</v>
      </c>
      <c r="G359" s="117">
        <v>20.10083333333333</v>
      </c>
      <c r="H359" s="117">
        <v>261.79110341999996</v>
      </c>
      <c r="I359" s="117">
        <v>223.77047233333329</v>
      </c>
      <c r="J359" s="117">
        <v>0</v>
      </c>
      <c r="K359" s="117">
        <v>165320.76814698998</v>
      </c>
      <c r="L359" s="117">
        <v>246969.33499999996</v>
      </c>
      <c r="M359" s="117">
        <f t="shared" si="10"/>
        <v>412290.10314698995</v>
      </c>
      <c r="N359" s="131">
        <v>45595.283845650003</v>
      </c>
      <c r="O359" s="117">
        <v>42454.728833333334</v>
      </c>
      <c r="P359" s="117">
        <v>17363.583380000004</v>
      </c>
      <c r="Q359" s="117">
        <v>47187.923099999993</v>
      </c>
      <c r="R359" s="117">
        <v>14712.607500000004</v>
      </c>
      <c r="S359" s="117">
        <v>20.10083333333333</v>
      </c>
      <c r="T359" s="117">
        <v>261.79110341999996</v>
      </c>
      <c r="U359" s="117">
        <v>223.77047233333329</v>
      </c>
      <c r="V359" s="117">
        <v>0</v>
      </c>
      <c r="W359" s="117">
        <v>167819.78906806998</v>
      </c>
      <c r="X359" s="117">
        <v>246969.33499999996</v>
      </c>
      <c r="Y359" s="132">
        <f t="shared" si="11"/>
        <v>414789.12406806997</v>
      </c>
    </row>
    <row r="360" spans="1:25" s="114" customFormat="1" ht="13" x14ac:dyDescent="0.3">
      <c r="A360" s="114">
        <v>355</v>
      </c>
      <c r="B360" s="114" t="s">
        <v>43</v>
      </c>
      <c r="C360" s="131">
        <v>163419.41051601741</v>
      </c>
      <c r="D360" s="117">
        <v>111494.24748090091</v>
      </c>
      <c r="E360" s="117">
        <v>103139.16252</v>
      </c>
      <c r="F360" s="117">
        <v>35840.174166666671</v>
      </c>
      <c r="G360" s="117">
        <v>45.917499999999997</v>
      </c>
      <c r="H360" s="117">
        <v>711.63467950999996</v>
      </c>
      <c r="I360" s="117">
        <v>775.18039599999986</v>
      </c>
      <c r="J360" s="117">
        <v>0</v>
      </c>
      <c r="K360" s="117">
        <v>415425.727259095</v>
      </c>
      <c r="L360" s="117">
        <v>620038.25416666677</v>
      </c>
      <c r="M360" s="117">
        <f t="shared" si="10"/>
        <v>1035463.9814257617</v>
      </c>
      <c r="N360" s="131">
        <v>123943.04001465831</v>
      </c>
      <c r="O360" s="117">
        <v>88186.277383333319</v>
      </c>
      <c r="P360" s="117">
        <v>79373.160000000018</v>
      </c>
      <c r="Q360" s="117">
        <v>103139.16252</v>
      </c>
      <c r="R360" s="117">
        <v>35840.174166666671</v>
      </c>
      <c r="S360" s="117">
        <v>45.917499999999997</v>
      </c>
      <c r="T360" s="117">
        <v>711.63467950999996</v>
      </c>
      <c r="U360" s="117">
        <v>775.18039599999986</v>
      </c>
      <c r="V360" s="117">
        <v>0</v>
      </c>
      <c r="W360" s="117">
        <v>432014.54666016833</v>
      </c>
      <c r="X360" s="117">
        <v>620038.25416666677</v>
      </c>
      <c r="Y360" s="132">
        <f t="shared" si="11"/>
        <v>1052052.800826835</v>
      </c>
    </row>
    <row r="361" spans="1:25" s="114" customFormat="1" ht="13" x14ac:dyDescent="0.3">
      <c r="A361" s="114">
        <v>356</v>
      </c>
      <c r="B361" s="114" t="s">
        <v>43</v>
      </c>
      <c r="C361" s="131">
        <v>94623.83753602147</v>
      </c>
      <c r="D361" s="117">
        <v>41024.714495506865</v>
      </c>
      <c r="E361" s="117">
        <v>60570.315166666674</v>
      </c>
      <c r="F361" s="117">
        <v>16579.814166666667</v>
      </c>
      <c r="G361" s="117">
        <v>23.445833333333336</v>
      </c>
      <c r="H361" s="117">
        <v>289.78395517000001</v>
      </c>
      <c r="I361" s="117">
        <v>281.854263</v>
      </c>
      <c r="J361" s="117">
        <v>0</v>
      </c>
      <c r="K361" s="117">
        <v>213393.76541636497</v>
      </c>
      <c r="L361" s="117">
        <v>279832.64166666672</v>
      </c>
      <c r="M361" s="117">
        <f t="shared" si="10"/>
        <v>493226.40708303172</v>
      </c>
      <c r="N361" s="131">
        <v>50470.705525441655</v>
      </c>
      <c r="O361" s="117">
        <v>52493.037266666674</v>
      </c>
      <c r="P361" s="117">
        <v>28907.483633333337</v>
      </c>
      <c r="Q361" s="117">
        <v>60570.315166666674</v>
      </c>
      <c r="R361" s="117">
        <v>16579.814166666667</v>
      </c>
      <c r="S361" s="117">
        <v>23.445833333333336</v>
      </c>
      <c r="T361" s="117">
        <v>289.78395517000001</v>
      </c>
      <c r="U361" s="117">
        <v>281.854263</v>
      </c>
      <c r="V361" s="117">
        <v>0</v>
      </c>
      <c r="W361" s="117">
        <v>209616.43981027833</v>
      </c>
      <c r="X361" s="117">
        <v>279832.64166666672</v>
      </c>
      <c r="Y361" s="132">
        <f t="shared" si="11"/>
        <v>489449.08147694508</v>
      </c>
    </row>
    <row r="362" spans="1:25" s="114" customFormat="1" ht="13" x14ac:dyDescent="0.3">
      <c r="A362" s="114">
        <v>357</v>
      </c>
      <c r="B362" s="114" t="s">
        <v>43</v>
      </c>
      <c r="C362" s="131">
        <v>8000.9430168677236</v>
      </c>
      <c r="D362" s="117">
        <v>46443.962329519767</v>
      </c>
      <c r="E362" s="117">
        <v>47045.325191999989</v>
      </c>
      <c r="F362" s="117">
        <v>1236.2799999999997</v>
      </c>
      <c r="G362" s="117">
        <v>0</v>
      </c>
      <c r="H362" s="117">
        <v>13.776601325</v>
      </c>
      <c r="I362" s="117">
        <v>418.02394556666667</v>
      </c>
      <c r="J362" s="117">
        <v>0</v>
      </c>
      <c r="K362" s="117">
        <v>103158.31108527913</v>
      </c>
      <c r="L362" s="117">
        <v>16091.889166666666</v>
      </c>
      <c r="M362" s="117">
        <f t="shared" si="10"/>
        <v>119250.20025194579</v>
      </c>
      <c r="N362" s="131">
        <v>2399.4247307708333</v>
      </c>
      <c r="O362" s="117">
        <v>4564.0992666666671</v>
      </c>
      <c r="P362" s="117">
        <v>36080.525355666665</v>
      </c>
      <c r="Q362" s="117">
        <v>47045.325191999989</v>
      </c>
      <c r="R362" s="117">
        <v>1236.2799999999997</v>
      </c>
      <c r="S362" s="117">
        <v>0</v>
      </c>
      <c r="T362" s="117">
        <v>13.776601325</v>
      </c>
      <c r="U362" s="117">
        <v>418.02394556666667</v>
      </c>
      <c r="V362" s="117">
        <v>0</v>
      </c>
      <c r="W362" s="117">
        <v>91757.455091995813</v>
      </c>
      <c r="X362" s="117">
        <v>16091.889166666666</v>
      </c>
      <c r="Y362" s="132">
        <f t="shared" si="11"/>
        <v>107849.34425866247</v>
      </c>
    </row>
    <row r="363" spans="1:25" s="114" customFormat="1" ht="13" x14ac:dyDescent="0.3">
      <c r="A363" s="114">
        <v>358</v>
      </c>
      <c r="B363" s="114" t="s">
        <v>43</v>
      </c>
      <c r="C363" s="131">
        <v>292762.27076423756</v>
      </c>
      <c r="D363" s="117">
        <v>101676.09191886242</v>
      </c>
      <c r="E363" s="117">
        <v>95410.162587999992</v>
      </c>
      <c r="F363" s="117">
        <v>55563.517500000009</v>
      </c>
      <c r="G363" s="117">
        <v>80.931666666666672</v>
      </c>
      <c r="H363" s="117">
        <v>966.52235059999987</v>
      </c>
      <c r="I363" s="117">
        <v>830.7479096666666</v>
      </c>
      <c r="J363" s="117">
        <v>0</v>
      </c>
      <c r="K363" s="117">
        <v>547290.2446980332</v>
      </c>
      <c r="L363" s="117">
        <v>928634.25</v>
      </c>
      <c r="M363" s="117">
        <f t="shared" si="10"/>
        <v>1475924.4946980332</v>
      </c>
      <c r="N363" s="131">
        <v>168335.97606283333</v>
      </c>
      <c r="O363" s="117">
        <v>161592.70718333335</v>
      </c>
      <c r="P363" s="117">
        <v>68994.263924333325</v>
      </c>
      <c r="Q363" s="117">
        <v>95410.162587999992</v>
      </c>
      <c r="R363" s="117">
        <v>55563.517500000009</v>
      </c>
      <c r="S363" s="117">
        <v>80.931666666666672</v>
      </c>
      <c r="T363" s="117">
        <v>966.52235059999987</v>
      </c>
      <c r="U363" s="117">
        <v>830.7479096666666</v>
      </c>
      <c r="V363" s="117">
        <v>0</v>
      </c>
      <c r="W363" s="117">
        <v>551774.82918543322</v>
      </c>
      <c r="X363" s="117">
        <v>928634.25</v>
      </c>
      <c r="Y363" s="132">
        <f t="shared" si="11"/>
        <v>1480409.0791854332</v>
      </c>
    </row>
    <row r="364" spans="1:25" s="114" customFormat="1" ht="13" x14ac:dyDescent="0.3">
      <c r="A364" s="114">
        <v>359</v>
      </c>
      <c r="B364" s="114" t="s">
        <v>43</v>
      </c>
      <c r="C364" s="131">
        <v>184209.46107766594</v>
      </c>
      <c r="D364" s="117">
        <v>75803.892709975713</v>
      </c>
      <c r="E364" s="117">
        <v>81873.52</v>
      </c>
      <c r="F364" s="117">
        <v>38844.051666666666</v>
      </c>
      <c r="G364" s="117">
        <v>53.200833333333328</v>
      </c>
      <c r="H364" s="117">
        <v>709.95415584999989</v>
      </c>
      <c r="I364" s="117">
        <v>566.07123233333334</v>
      </c>
      <c r="J364" s="117">
        <v>0</v>
      </c>
      <c r="K364" s="117">
        <v>382060.15167582489</v>
      </c>
      <c r="L364" s="117">
        <v>654989.89500000002</v>
      </c>
      <c r="M364" s="117">
        <f t="shared" si="10"/>
        <v>1037050.0466758249</v>
      </c>
      <c r="N364" s="131">
        <v>123650.34881054168</v>
      </c>
      <c r="O364" s="117">
        <v>100484.50071666665</v>
      </c>
      <c r="P364" s="117">
        <v>51551.640000000007</v>
      </c>
      <c r="Q364" s="117">
        <v>81873.52</v>
      </c>
      <c r="R364" s="117">
        <v>38844.051666666666</v>
      </c>
      <c r="S364" s="117">
        <v>53.200833333333328</v>
      </c>
      <c r="T364" s="117">
        <v>709.95415584999989</v>
      </c>
      <c r="U364" s="117">
        <v>566.07123233333334</v>
      </c>
      <c r="V364" s="117">
        <v>0</v>
      </c>
      <c r="W364" s="117">
        <v>397733.28741539165</v>
      </c>
      <c r="X364" s="117">
        <v>654989.89500000002</v>
      </c>
      <c r="Y364" s="132">
        <f t="shared" si="11"/>
        <v>1052723.1824153918</v>
      </c>
    </row>
    <row r="365" spans="1:25" s="114" customFormat="1" ht="13" x14ac:dyDescent="0.3">
      <c r="A365" s="114">
        <v>360</v>
      </c>
      <c r="B365" s="114" t="s">
        <v>43</v>
      </c>
      <c r="C365" s="131">
        <v>76711.351136919184</v>
      </c>
      <c r="D365" s="117">
        <v>31104.995543745797</v>
      </c>
      <c r="E365" s="117">
        <v>51782.107083333329</v>
      </c>
      <c r="F365" s="117">
        <v>15360.280833333332</v>
      </c>
      <c r="G365" s="117">
        <v>20.224999999999998</v>
      </c>
      <c r="H365" s="117">
        <v>275.09468599000002</v>
      </c>
      <c r="I365" s="117">
        <v>261.87769766666668</v>
      </c>
      <c r="J365" s="117">
        <v>0</v>
      </c>
      <c r="K365" s="117">
        <v>175515.93198098833</v>
      </c>
      <c r="L365" s="117">
        <v>257528.66250000001</v>
      </c>
      <c r="M365" s="117">
        <f t="shared" si="10"/>
        <v>433044.59448098834</v>
      </c>
      <c r="N365" s="131">
        <v>47912.324476591661</v>
      </c>
      <c r="O365" s="117">
        <v>42085.885566666671</v>
      </c>
      <c r="P365" s="117">
        <v>21326.611916666665</v>
      </c>
      <c r="Q365" s="117">
        <v>51782.107083333329</v>
      </c>
      <c r="R365" s="117">
        <v>15360.280833333332</v>
      </c>
      <c r="S365" s="117">
        <v>20.224999999999998</v>
      </c>
      <c r="T365" s="117">
        <v>275.09468599000002</v>
      </c>
      <c r="U365" s="117">
        <v>261.87769766666668</v>
      </c>
      <c r="V365" s="117">
        <v>0</v>
      </c>
      <c r="W365" s="117">
        <v>179024.40726024832</v>
      </c>
      <c r="X365" s="117">
        <v>257528.66250000001</v>
      </c>
      <c r="Y365" s="132">
        <f t="shared" si="11"/>
        <v>436553.0697602483</v>
      </c>
    </row>
    <row r="366" spans="1:25" s="114" customFormat="1" ht="13" x14ac:dyDescent="0.3">
      <c r="A366" s="114">
        <v>361</v>
      </c>
      <c r="B366" s="114" t="s">
        <v>43</v>
      </c>
      <c r="C366" s="131">
        <v>96602.104308140741</v>
      </c>
      <c r="D366" s="117">
        <v>39211.334282605108</v>
      </c>
      <c r="E366" s="117">
        <v>57888.5</v>
      </c>
      <c r="F366" s="117">
        <v>20200.466666666671</v>
      </c>
      <c r="G366" s="117">
        <v>24.498333333333331</v>
      </c>
      <c r="H366" s="117">
        <v>374.00404947500004</v>
      </c>
      <c r="I366" s="117">
        <v>342.89063833333336</v>
      </c>
      <c r="J366" s="117">
        <v>0</v>
      </c>
      <c r="K366" s="117">
        <v>214643.7982785542</v>
      </c>
      <c r="L366" s="117">
        <v>341882.9366666667</v>
      </c>
      <c r="M366" s="117">
        <f t="shared" si="10"/>
        <v>556526.73494522087</v>
      </c>
      <c r="N366" s="131">
        <v>65139.038616895843</v>
      </c>
      <c r="O366" s="117">
        <v>52675.700533333322</v>
      </c>
      <c r="P366" s="117">
        <v>26594.099999999995</v>
      </c>
      <c r="Q366" s="117">
        <v>57888.5</v>
      </c>
      <c r="R366" s="117">
        <v>20200.466666666671</v>
      </c>
      <c r="S366" s="117">
        <v>24.498333333333331</v>
      </c>
      <c r="T366" s="117">
        <v>374.00404947500004</v>
      </c>
      <c r="U366" s="117">
        <v>342.89063833333336</v>
      </c>
      <c r="V366" s="117">
        <v>0</v>
      </c>
      <c r="W366" s="117">
        <v>223239.19883803753</v>
      </c>
      <c r="X366" s="117">
        <v>341882.9366666667</v>
      </c>
      <c r="Y366" s="132">
        <f t="shared" si="11"/>
        <v>565122.1355047042</v>
      </c>
    </row>
    <row r="367" spans="1:25" s="114" customFormat="1" ht="13" x14ac:dyDescent="0.3">
      <c r="A367" s="114">
        <v>362</v>
      </c>
      <c r="B367" s="114" t="s">
        <v>43</v>
      </c>
      <c r="C367" s="131">
        <v>111749.28073105781</v>
      </c>
      <c r="D367" s="117">
        <v>45299.557163127211</v>
      </c>
      <c r="E367" s="117">
        <v>63712.512263333316</v>
      </c>
      <c r="F367" s="117">
        <v>20370.547499999997</v>
      </c>
      <c r="G367" s="117">
        <v>28.329166666666666</v>
      </c>
      <c r="H367" s="117">
        <v>348.24603111000005</v>
      </c>
      <c r="I367" s="117">
        <v>331.05825866666669</v>
      </c>
      <c r="J367" s="117">
        <v>0</v>
      </c>
      <c r="K367" s="117">
        <v>241839.53111396162</v>
      </c>
      <c r="L367" s="117">
        <v>336814.77666666667</v>
      </c>
      <c r="M367" s="117">
        <f t="shared" si="10"/>
        <v>578654.30778062833</v>
      </c>
      <c r="N367" s="131">
        <v>60652.850418324997</v>
      </c>
      <c r="O367" s="117">
        <v>61923.054266666666</v>
      </c>
      <c r="P367" s="117">
        <v>31618.00128066666</v>
      </c>
      <c r="Q367" s="117">
        <v>63712.512263333316</v>
      </c>
      <c r="R367" s="117">
        <v>20370.547499999997</v>
      </c>
      <c r="S367" s="117">
        <v>28.329166666666666</v>
      </c>
      <c r="T367" s="117">
        <v>348.24603111000005</v>
      </c>
      <c r="U367" s="117">
        <v>331.05825866666669</v>
      </c>
      <c r="V367" s="117">
        <v>0</v>
      </c>
      <c r="W367" s="117">
        <v>238984.59918543493</v>
      </c>
      <c r="X367" s="117">
        <v>336814.77666666667</v>
      </c>
      <c r="Y367" s="132">
        <f t="shared" si="11"/>
        <v>575799.3758521016</v>
      </c>
    </row>
    <row r="368" spans="1:25" s="114" customFormat="1" ht="13" x14ac:dyDescent="0.3">
      <c r="A368" s="114">
        <v>363</v>
      </c>
      <c r="B368" s="114" t="s">
        <v>43</v>
      </c>
      <c r="C368" s="131">
        <v>512194.59932542412</v>
      </c>
      <c r="D368" s="117">
        <v>197881.18457263417</v>
      </c>
      <c r="E368" s="117">
        <v>133248.64906000005</v>
      </c>
      <c r="F368" s="117">
        <v>100961.37333333331</v>
      </c>
      <c r="G368" s="117">
        <v>131.84083333333334</v>
      </c>
      <c r="H368" s="117">
        <v>1859.8852783499999</v>
      </c>
      <c r="I368" s="117">
        <v>1632.8081300000001</v>
      </c>
      <c r="J368" s="117">
        <v>0</v>
      </c>
      <c r="K368" s="117">
        <v>947910.34053307504</v>
      </c>
      <c r="L368" s="117">
        <v>1705415.2108333332</v>
      </c>
      <c r="M368" s="117">
        <f t="shared" si="10"/>
        <v>2653325.5513664084</v>
      </c>
      <c r="N368" s="131">
        <v>323930.01931262505</v>
      </c>
      <c r="O368" s="117">
        <v>280733.16793333332</v>
      </c>
      <c r="P368" s="117">
        <v>134501.84282999998</v>
      </c>
      <c r="Q368" s="117">
        <v>133248.64906000005</v>
      </c>
      <c r="R368" s="117">
        <v>100961.37333333331</v>
      </c>
      <c r="S368" s="117">
        <v>131.84083333333334</v>
      </c>
      <c r="T368" s="117">
        <v>1859.8852783499999</v>
      </c>
      <c r="U368" s="117">
        <v>1632.8081300000001</v>
      </c>
      <c r="V368" s="117">
        <v>0</v>
      </c>
      <c r="W368" s="117">
        <v>976999.58671097504</v>
      </c>
      <c r="X368" s="117">
        <v>1705415.2108333332</v>
      </c>
      <c r="Y368" s="132">
        <f t="shared" si="11"/>
        <v>2682414.797544308</v>
      </c>
    </row>
    <row r="369" spans="1:25" s="114" customFormat="1" ht="13" x14ac:dyDescent="0.3">
      <c r="A369" s="114">
        <v>364</v>
      </c>
      <c r="B369" s="114" t="s">
        <v>43</v>
      </c>
      <c r="C369" s="131">
        <v>72928.547521177985</v>
      </c>
      <c r="D369" s="117">
        <v>79565.877874940357</v>
      </c>
      <c r="E369" s="117">
        <v>65657.77717999999</v>
      </c>
      <c r="F369" s="117">
        <v>13209.402499999998</v>
      </c>
      <c r="G369" s="117">
        <v>2.9583333333333335</v>
      </c>
      <c r="H369" s="117">
        <v>199.05563470999996</v>
      </c>
      <c r="I369" s="117">
        <v>462.8143036666666</v>
      </c>
      <c r="J369" s="117">
        <v>0</v>
      </c>
      <c r="K369" s="117">
        <v>232026.43334782837</v>
      </c>
      <c r="L369" s="117">
        <v>214127.03416666665</v>
      </c>
      <c r="M369" s="117">
        <f t="shared" si="10"/>
        <v>446153.46751449502</v>
      </c>
      <c r="N369" s="131">
        <v>34668.856378658325</v>
      </c>
      <c r="O369" s="117">
        <v>40741.717683333329</v>
      </c>
      <c r="P369" s="117">
        <v>59939.01</v>
      </c>
      <c r="Q369" s="117">
        <v>65657.77717999999</v>
      </c>
      <c r="R369" s="117">
        <v>13209.402499999998</v>
      </c>
      <c r="S369" s="117">
        <v>2.9583333333333335</v>
      </c>
      <c r="T369" s="117">
        <v>199.05563470999996</v>
      </c>
      <c r="U369" s="117">
        <v>462.8143036666666</v>
      </c>
      <c r="V369" s="117">
        <v>0</v>
      </c>
      <c r="W369" s="117">
        <v>214881.59201370165</v>
      </c>
      <c r="X369" s="117">
        <v>214127.03416666665</v>
      </c>
      <c r="Y369" s="132">
        <f t="shared" si="11"/>
        <v>429008.6261803683</v>
      </c>
    </row>
    <row r="370" spans="1:25" s="114" customFormat="1" ht="13" x14ac:dyDescent="0.3">
      <c r="A370" s="114">
        <v>365</v>
      </c>
      <c r="B370" s="114" t="s">
        <v>43</v>
      </c>
      <c r="C370" s="131">
        <v>32272.945254989991</v>
      </c>
      <c r="D370" s="117">
        <v>45038.365646794671</v>
      </c>
      <c r="E370" s="117">
        <v>66186.201954999997</v>
      </c>
      <c r="F370" s="117">
        <v>8157.1041666666642</v>
      </c>
      <c r="G370" s="117">
        <v>28.719166666666663</v>
      </c>
      <c r="H370" s="117">
        <v>129.23121710800001</v>
      </c>
      <c r="I370" s="117">
        <v>398.75160499999993</v>
      </c>
      <c r="J370" s="117">
        <v>0</v>
      </c>
      <c r="K370" s="117">
        <v>152211.31901222598</v>
      </c>
      <c r="L370" s="117">
        <v>138578.8075</v>
      </c>
      <c r="M370" s="117">
        <f t="shared" si="10"/>
        <v>290790.12651222595</v>
      </c>
      <c r="N370" s="131">
        <v>22507.770312976663</v>
      </c>
      <c r="O370" s="117">
        <v>17547.827016666666</v>
      </c>
      <c r="P370" s="117">
        <v>33751.852009000002</v>
      </c>
      <c r="Q370" s="117">
        <v>66186.201954999997</v>
      </c>
      <c r="R370" s="117">
        <v>8157.1041666666642</v>
      </c>
      <c r="S370" s="117">
        <v>28.719166666666663</v>
      </c>
      <c r="T370" s="117">
        <v>129.23121710800001</v>
      </c>
      <c r="U370" s="117">
        <v>398.75160499999993</v>
      </c>
      <c r="V370" s="117">
        <v>0</v>
      </c>
      <c r="W370" s="117">
        <v>148707.45744908467</v>
      </c>
      <c r="X370" s="117">
        <v>138578.8075</v>
      </c>
      <c r="Y370" s="132">
        <f t="shared" si="11"/>
        <v>287286.26494908467</v>
      </c>
    </row>
    <row r="371" spans="1:25" s="114" customFormat="1" ht="13" x14ac:dyDescent="0.3">
      <c r="A371" s="114">
        <v>366</v>
      </c>
      <c r="B371" s="114" t="s">
        <v>43</v>
      </c>
      <c r="C371" s="131">
        <v>184512.03963033736</v>
      </c>
      <c r="D371" s="117">
        <v>72921.521340788473</v>
      </c>
      <c r="E371" s="117">
        <v>80920.959999999992</v>
      </c>
      <c r="F371" s="117">
        <v>35033.555833333325</v>
      </c>
      <c r="G371" s="117">
        <v>46.61249999999999</v>
      </c>
      <c r="H371" s="117">
        <v>614.30247575500005</v>
      </c>
      <c r="I371" s="117">
        <v>535.62127566666675</v>
      </c>
      <c r="J371" s="117">
        <v>0</v>
      </c>
      <c r="K371" s="117">
        <v>374584.61305588082</v>
      </c>
      <c r="L371" s="117">
        <v>586618.74999999988</v>
      </c>
      <c r="M371" s="117">
        <f t="shared" si="10"/>
        <v>961203.36305588065</v>
      </c>
      <c r="N371" s="131">
        <v>106991.01452732914</v>
      </c>
      <c r="O371" s="117">
        <v>101782.69248333333</v>
      </c>
      <c r="P371" s="117">
        <v>50324.219999999994</v>
      </c>
      <c r="Q371" s="117">
        <v>80920.959999999992</v>
      </c>
      <c r="R371" s="117">
        <v>35033.555833333325</v>
      </c>
      <c r="S371" s="117">
        <v>46.61249999999999</v>
      </c>
      <c r="T371" s="117">
        <v>614.30247575500005</v>
      </c>
      <c r="U371" s="117">
        <v>535.62127566666675</v>
      </c>
      <c r="V371" s="117">
        <v>0</v>
      </c>
      <c r="W371" s="117">
        <v>376248.97909541748</v>
      </c>
      <c r="X371" s="117">
        <v>586618.74999999988</v>
      </c>
      <c r="Y371" s="132">
        <f t="shared" si="11"/>
        <v>962867.72909541731</v>
      </c>
    </row>
    <row r="372" spans="1:25" s="114" customFormat="1" ht="13" x14ac:dyDescent="0.3">
      <c r="A372" s="114">
        <v>367</v>
      </c>
      <c r="B372" s="114" t="s">
        <v>43</v>
      </c>
      <c r="C372" s="131">
        <v>20798.886241118747</v>
      </c>
      <c r="D372" s="117">
        <v>12459.745066486756</v>
      </c>
      <c r="E372" s="117">
        <v>18628.76381</v>
      </c>
      <c r="F372" s="117">
        <v>4767.2775000000001</v>
      </c>
      <c r="G372" s="117">
        <v>8.49</v>
      </c>
      <c r="H372" s="117">
        <v>86.425239032999983</v>
      </c>
      <c r="I372" s="117">
        <v>96.894751966666661</v>
      </c>
      <c r="J372" s="117">
        <v>0</v>
      </c>
      <c r="K372" s="117">
        <v>56846.482608605162</v>
      </c>
      <c r="L372" s="117">
        <v>81898.886666666658</v>
      </c>
      <c r="M372" s="117">
        <f t="shared" si="10"/>
        <v>138745.36927527183</v>
      </c>
      <c r="N372" s="131">
        <v>15052.395798247497</v>
      </c>
      <c r="O372" s="117">
        <v>11272.268100000001</v>
      </c>
      <c r="P372" s="117">
        <v>8796.5099999999984</v>
      </c>
      <c r="Q372" s="117">
        <v>18628.76381</v>
      </c>
      <c r="R372" s="117">
        <v>4767.2775000000001</v>
      </c>
      <c r="S372" s="117">
        <v>8.49</v>
      </c>
      <c r="T372" s="117">
        <v>86.425239032999983</v>
      </c>
      <c r="U372" s="117">
        <v>96.894751966666661</v>
      </c>
      <c r="V372" s="117">
        <v>0</v>
      </c>
      <c r="W372" s="117">
        <v>58709.02519924716</v>
      </c>
      <c r="X372" s="117">
        <v>81898.886666666658</v>
      </c>
      <c r="Y372" s="132">
        <f t="shared" si="11"/>
        <v>140607.91186591383</v>
      </c>
    </row>
    <row r="373" spans="1:25" s="114" customFormat="1" ht="13" x14ac:dyDescent="0.3">
      <c r="A373" s="114">
        <v>368</v>
      </c>
      <c r="B373" s="114" t="s">
        <v>43</v>
      </c>
      <c r="C373" s="131">
        <v>292530.4103503204</v>
      </c>
      <c r="D373" s="117">
        <v>101871.7578525546</v>
      </c>
      <c r="E373" s="117">
        <v>95650.485244000025</v>
      </c>
      <c r="F373" s="117">
        <v>55222.59916666666</v>
      </c>
      <c r="G373" s="117">
        <v>73.086666666666659</v>
      </c>
      <c r="H373" s="117">
        <v>951.80860324999992</v>
      </c>
      <c r="I373" s="117">
        <v>872.52386100000001</v>
      </c>
      <c r="J373" s="117">
        <v>0</v>
      </c>
      <c r="K373" s="117">
        <v>547172.67174445826</v>
      </c>
      <c r="L373" s="117">
        <v>912900.86499999987</v>
      </c>
      <c r="M373" s="117">
        <f t="shared" si="10"/>
        <v>1460073.5367444581</v>
      </c>
      <c r="N373" s="131">
        <v>165773.33173270835</v>
      </c>
      <c r="O373" s="117">
        <v>161627.97795</v>
      </c>
      <c r="P373" s="117">
        <v>69303.931382999988</v>
      </c>
      <c r="Q373" s="117">
        <v>95650.485244000025</v>
      </c>
      <c r="R373" s="117">
        <v>55222.59916666666</v>
      </c>
      <c r="S373" s="117">
        <v>73.086666666666659</v>
      </c>
      <c r="T373" s="117">
        <v>951.80860324999992</v>
      </c>
      <c r="U373" s="117">
        <v>872.52386100000001</v>
      </c>
      <c r="V373" s="117">
        <v>0</v>
      </c>
      <c r="W373" s="117">
        <v>549475.74460729165</v>
      </c>
      <c r="X373" s="117">
        <v>912900.86499999987</v>
      </c>
      <c r="Y373" s="132">
        <f t="shared" si="11"/>
        <v>1462376.6096072914</v>
      </c>
    </row>
    <row r="374" spans="1:25" s="114" customFormat="1" ht="13" x14ac:dyDescent="0.3">
      <c r="A374" s="114">
        <v>369</v>
      </c>
      <c r="B374" s="114" t="s">
        <v>43</v>
      </c>
      <c r="C374" s="131">
        <v>222.65461544835679</v>
      </c>
      <c r="D374" s="117">
        <v>210.74499796830983</v>
      </c>
      <c r="E374" s="117">
        <v>265.97613999999999</v>
      </c>
      <c r="F374" s="117">
        <v>48.879166666666663</v>
      </c>
      <c r="G374" s="117">
        <v>0.1575</v>
      </c>
      <c r="H374" s="117">
        <v>0.9309805000000001</v>
      </c>
      <c r="I374" s="117">
        <v>3.4333333333333336</v>
      </c>
      <c r="J374" s="117">
        <v>0</v>
      </c>
      <c r="K374" s="117">
        <v>752.77673391666656</v>
      </c>
      <c r="L374" s="117">
        <v>906.01833333333343</v>
      </c>
      <c r="M374" s="117">
        <f t="shared" si="10"/>
        <v>1658.7950672500001</v>
      </c>
      <c r="N374" s="131">
        <v>162.14577041666664</v>
      </c>
      <c r="O374" s="117">
        <v>120.60326666666667</v>
      </c>
      <c r="P374" s="117">
        <v>154.45035000000001</v>
      </c>
      <c r="Q374" s="117">
        <v>265.97613999999999</v>
      </c>
      <c r="R374" s="117">
        <v>48.879166666666663</v>
      </c>
      <c r="S374" s="117">
        <v>0.1575</v>
      </c>
      <c r="T374" s="117">
        <v>0.9309805000000001</v>
      </c>
      <c r="U374" s="117">
        <v>3.4333333333333336</v>
      </c>
      <c r="V374" s="117">
        <v>0</v>
      </c>
      <c r="W374" s="117">
        <v>756.57650758333318</v>
      </c>
      <c r="X374" s="117">
        <v>906.01833333333343</v>
      </c>
      <c r="Y374" s="132">
        <f t="shared" si="11"/>
        <v>1662.5948409166667</v>
      </c>
    </row>
    <row r="375" spans="1:25" s="114" customFormat="1" ht="13" x14ac:dyDescent="0.3">
      <c r="A375" s="114">
        <v>370</v>
      </c>
      <c r="B375" s="114" t="s">
        <v>43</v>
      </c>
      <c r="C375" s="131">
        <v>261.02801362441318</v>
      </c>
      <c r="D375" s="117">
        <v>167.60529670892021</v>
      </c>
      <c r="E375" s="117">
        <v>276.88804666666653</v>
      </c>
      <c r="F375" s="117">
        <v>48.299166666666672</v>
      </c>
      <c r="G375" s="117">
        <v>0.1225</v>
      </c>
      <c r="H375" s="117">
        <v>0.95846199999999993</v>
      </c>
      <c r="I375" s="117">
        <v>1.0064666666666666</v>
      </c>
      <c r="J375" s="117">
        <v>0</v>
      </c>
      <c r="K375" s="117">
        <v>755.90795233333324</v>
      </c>
      <c r="L375" s="117">
        <v>915.14916666666659</v>
      </c>
      <c r="M375" s="117">
        <f t="shared" si="10"/>
        <v>1671.0571189999998</v>
      </c>
      <c r="N375" s="131">
        <v>166.93213166666666</v>
      </c>
      <c r="O375" s="117">
        <v>142.94486666666668</v>
      </c>
      <c r="P375" s="117">
        <v>120.50688333333333</v>
      </c>
      <c r="Q375" s="117">
        <v>276.88804666666653</v>
      </c>
      <c r="R375" s="117">
        <v>48.299166666666672</v>
      </c>
      <c r="S375" s="117">
        <v>0.1225</v>
      </c>
      <c r="T375" s="117">
        <v>0.95846199999999993</v>
      </c>
      <c r="U375" s="117">
        <v>1.0064666666666666</v>
      </c>
      <c r="V375" s="117">
        <v>0</v>
      </c>
      <c r="W375" s="117">
        <v>757.65852366666661</v>
      </c>
      <c r="X375" s="117">
        <v>915.14916666666659</v>
      </c>
      <c r="Y375" s="132">
        <f t="shared" si="11"/>
        <v>1672.8076903333331</v>
      </c>
    </row>
    <row r="376" spans="1:25" s="114" customFormat="1" ht="13" x14ac:dyDescent="0.3">
      <c r="A376" s="114">
        <v>371</v>
      </c>
      <c r="B376" s="114" t="s">
        <v>43</v>
      </c>
      <c r="C376" s="131">
        <v>84453.368458133496</v>
      </c>
      <c r="D376" s="117">
        <v>37445.125663155661</v>
      </c>
      <c r="E376" s="117">
        <v>57651.349999999984</v>
      </c>
      <c r="F376" s="117">
        <v>15372.649166666668</v>
      </c>
      <c r="G376" s="117">
        <v>21.470000000000002</v>
      </c>
      <c r="H376" s="117">
        <v>264.09118073500002</v>
      </c>
      <c r="I376" s="117">
        <v>263.32335166666667</v>
      </c>
      <c r="J376" s="117">
        <v>0</v>
      </c>
      <c r="K376" s="117">
        <v>195471.37782035751</v>
      </c>
      <c r="L376" s="117">
        <v>254461.79666666663</v>
      </c>
      <c r="M376" s="117">
        <f t="shared" si="10"/>
        <v>449933.17448702414</v>
      </c>
      <c r="N376" s="131">
        <v>45995.880644679179</v>
      </c>
      <c r="O376" s="117">
        <v>46787.085716666676</v>
      </c>
      <c r="P376" s="117">
        <v>26389.53</v>
      </c>
      <c r="Q376" s="117">
        <v>57651.349999999984</v>
      </c>
      <c r="R376" s="117">
        <v>15372.649166666668</v>
      </c>
      <c r="S376" s="117">
        <v>21.470000000000002</v>
      </c>
      <c r="T376" s="117">
        <v>264.09118073500002</v>
      </c>
      <c r="U376" s="117">
        <v>263.32335166666667</v>
      </c>
      <c r="V376" s="117">
        <v>0</v>
      </c>
      <c r="W376" s="117">
        <v>192745.3800604142</v>
      </c>
      <c r="X376" s="117">
        <v>254461.79666666663</v>
      </c>
      <c r="Y376" s="132">
        <f t="shared" si="11"/>
        <v>447207.17672708083</v>
      </c>
    </row>
    <row r="377" spans="1:25" s="114" customFormat="1" ht="13" x14ac:dyDescent="0.3">
      <c r="A377" s="114">
        <v>372</v>
      </c>
      <c r="B377" s="114" t="s">
        <v>43</v>
      </c>
      <c r="C377" s="131">
        <v>19049.68368379421</v>
      </c>
      <c r="D377" s="117">
        <v>10048.609359445209</v>
      </c>
      <c r="E377" s="117">
        <v>3609.92164</v>
      </c>
      <c r="F377" s="117">
        <v>3444.2224999999999</v>
      </c>
      <c r="G377" s="117">
        <v>4.7583333333333329</v>
      </c>
      <c r="H377" s="117">
        <v>63.546232136500009</v>
      </c>
      <c r="I377" s="117">
        <v>74.287151866666676</v>
      </c>
      <c r="J377" s="117">
        <v>0</v>
      </c>
      <c r="K377" s="117">
        <v>36295.028900575919</v>
      </c>
      <c r="L377" s="117">
        <v>59122.579166666663</v>
      </c>
      <c r="M377" s="117">
        <f t="shared" si="10"/>
        <v>95417.608067242574</v>
      </c>
      <c r="N377" s="131">
        <v>11067.635430440416</v>
      </c>
      <c r="O377" s="117">
        <v>10506.964866666665</v>
      </c>
      <c r="P377" s="117">
        <v>7159.949999999998</v>
      </c>
      <c r="Q377" s="117">
        <v>3609.92164</v>
      </c>
      <c r="R377" s="117">
        <v>3444.2224999999999</v>
      </c>
      <c r="S377" s="117">
        <v>4.7583333333333329</v>
      </c>
      <c r="T377" s="117">
        <v>63.546232136500009</v>
      </c>
      <c r="U377" s="117">
        <v>74.287151866666676</v>
      </c>
      <c r="V377" s="117">
        <v>0</v>
      </c>
      <c r="W377" s="117">
        <v>35931.286154443573</v>
      </c>
      <c r="X377" s="117">
        <v>59122.579166666663</v>
      </c>
      <c r="Y377" s="132">
        <f t="shared" si="11"/>
        <v>95053.865321110236</v>
      </c>
    </row>
    <row r="378" spans="1:25" s="114" customFormat="1" ht="13" x14ac:dyDescent="0.3">
      <c r="A378" s="114">
        <v>373</v>
      </c>
      <c r="B378" s="114" t="s">
        <v>43</v>
      </c>
      <c r="C378" s="131">
        <v>49.934053478873231</v>
      </c>
      <c r="D378" s="117">
        <v>9006.9271083544609</v>
      </c>
      <c r="E378" s="117">
        <v>9917.0262399999974</v>
      </c>
      <c r="F378" s="117">
        <v>323.12833333333339</v>
      </c>
      <c r="G378" s="117">
        <v>0</v>
      </c>
      <c r="H378" s="117">
        <v>2.519771</v>
      </c>
      <c r="I378" s="117">
        <v>130.40316666666669</v>
      </c>
      <c r="J378" s="117">
        <v>0</v>
      </c>
      <c r="K378" s="117">
        <v>19429.93867283333</v>
      </c>
      <c r="L378" s="117">
        <v>4336.75</v>
      </c>
      <c r="M378" s="117">
        <f t="shared" si="10"/>
        <v>23766.68867283333</v>
      </c>
      <c r="N378" s="131">
        <v>438.86011583333328</v>
      </c>
      <c r="O378" s="117">
        <v>0</v>
      </c>
      <c r="P378" s="117">
        <v>6998.756416666668</v>
      </c>
      <c r="Q378" s="117">
        <v>9917.0262399999974</v>
      </c>
      <c r="R378" s="117">
        <v>323.12833333333339</v>
      </c>
      <c r="S378" s="117">
        <v>0</v>
      </c>
      <c r="T378" s="117">
        <v>2.519771</v>
      </c>
      <c r="U378" s="117">
        <v>130.40316666666669</v>
      </c>
      <c r="V378" s="117">
        <v>0</v>
      </c>
      <c r="W378" s="117">
        <v>17810.6940435</v>
      </c>
      <c r="X378" s="117">
        <v>4336.75</v>
      </c>
      <c r="Y378" s="132">
        <f t="shared" si="11"/>
        <v>22147.4440435</v>
      </c>
    </row>
    <row r="379" spans="1:25" s="114" customFormat="1" ht="13" x14ac:dyDescent="0.3">
      <c r="A379" s="114">
        <v>374</v>
      </c>
      <c r="B379" s="114" t="s">
        <v>43</v>
      </c>
      <c r="C379" s="131">
        <v>72041.924359197175</v>
      </c>
      <c r="D379" s="117">
        <v>35063.824295636157</v>
      </c>
      <c r="E379" s="117">
        <v>12109.1371</v>
      </c>
      <c r="F379" s="117">
        <v>14275.809166666664</v>
      </c>
      <c r="G379" s="117">
        <v>13.383333333333333</v>
      </c>
      <c r="H379" s="117">
        <v>281.99572900000004</v>
      </c>
      <c r="I379" s="117">
        <v>448.9996666666666</v>
      </c>
      <c r="J379" s="117">
        <v>0</v>
      </c>
      <c r="K379" s="117">
        <v>134235.07365049998</v>
      </c>
      <c r="L379" s="117">
        <v>245564.74916666665</v>
      </c>
      <c r="M379" s="117">
        <f t="shared" si="10"/>
        <v>379799.82281716663</v>
      </c>
      <c r="N379" s="131">
        <v>49114.256134166666</v>
      </c>
      <c r="O379" s="117">
        <v>39247.364600000008</v>
      </c>
      <c r="P379" s="117">
        <v>24340.950866666662</v>
      </c>
      <c r="Q379" s="117">
        <v>12109.1371</v>
      </c>
      <c r="R379" s="117">
        <v>14275.809166666664</v>
      </c>
      <c r="S379" s="117">
        <v>13.383333333333333</v>
      </c>
      <c r="T379" s="117">
        <v>281.99572900000004</v>
      </c>
      <c r="U379" s="117">
        <v>448.9996666666666</v>
      </c>
      <c r="V379" s="117">
        <v>0</v>
      </c>
      <c r="W379" s="117">
        <v>139831.89659650001</v>
      </c>
      <c r="X379" s="117">
        <v>245564.74916666665</v>
      </c>
      <c r="Y379" s="132">
        <f t="shared" si="11"/>
        <v>385396.64576316666</v>
      </c>
    </row>
    <row r="380" spans="1:25" s="114" customFormat="1" ht="13" x14ac:dyDescent="0.3">
      <c r="A380" s="114">
        <v>375</v>
      </c>
      <c r="B380" s="114" t="s">
        <v>43</v>
      </c>
      <c r="C380" s="131">
        <v>197033.82368441185</v>
      </c>
      <c r="D380" s="117">
        <v>66932.523390474846</v>
      </c>
      <c r="E380" s="117">
        <v>77422.719855999996</v>
      </c>
      <c r="F380" s="117">
        <v>35766.733333333337</v>
      </c>
      <c r="G380" s="117">
        <v>51.498333333333328</v>
      </c>
      <c r="H380" s="117">
        <v>598.94344932000001</v>
      </c>
      <c r="I380" s="117">
        <v>556.23721599999999</v>
      </c>
      <c r="J380" s="117">
        <v>0</v>
      </c>
      <c r="K380" s="117">
        <v>378362.4792628733</v>
      </c>
      <c r="L380" s="117">
        <v>590290.3866666666</v>
      </c>
      <c r="M380" s="117">
        <f t="shared" si="10"/>
        <v>968652.8659295399</v>
      </c>
      <c r="N380" s="131">
        <v>104315.9840899</v>
      </c>
      <c r="O380" s="117">
        <v>109357.78779999999</v>
      </c>
      <c r="P380" s="117">
        <v>45816.567025333323</v>
      </c>
      <c r="Q380" s="117">
        <v>77422.719855999996</v>
      </c>
      <c r="R380" s="117">
        <v>35766.733333333337</v>
      </c>
      <c r="S380" s="117">
        <v>51.498333333333328</v>
      </c>
      <c r="T380" s="117">
        <v>598.94344932000001</v>
      </c>
      <c r="U380" s="117">
        <v>556.23721599999999</v>
      </c>
      <c r="V380" s="117">
        <v>0</v>
      </c>
      <c r="W380" s="117">
        <v>373886.47110321996</v>
      </c>
      <c r="X380" s="117">
        <v>590290.3866666666</v>
      </c>
      <c r="Y380" s="132">
        <f t="shared" si="11"/>
        <v>964176.8577698865</v>
      </c>
    </row>
    <row r="381" spans="1:25" s="114" customFormat="1" ht="13" x14ac:dyDescent="0.3">
      <c r="A381" s="114">
        <v>376</v>
      </c>
      <c r="B381" s="114" t="s">
        <v>43</v>
      </c>
      <c r="C381" s="131">
        <v>79980.833642029116</v>
      </c>
      <c r="D381" s="117">
        <v>51217.630444670889</v>
      </c>
      <c r="E381" s="117">
        <v>67767.021896666658</v>
      </c>
      <c r="F381" s="117">
        <v>21209.405833333334</v>
      </c>
      <c r="G381" s="117">
        <v>23.091666666666669</v>
      </c>
      <c r="H381" s="117">
        <v>453.06604820000001</v>
      </c>
      <c r="I381" s="117">
        <v>478.91790466666663</v>
      </c>
      <c r="J381" s="117">
        <v>0</v>
      </c>
      <c r="K381" s="117">
        <v>221129.96743623333</v>
      </c>
      <c r="L381" s="117">
        <v>381459.48833333334</v>
      </c>
      <c r="M381" s="117">
        <f t="shared" si="10"/>
        <v>602589.4557695667</v>
      </c>
      <c r="N381" s="131">
        <v>78909.003394833329</v>
      </c>
      <c r="O381" s="117">
        <v>41933.890283333334</v>
      </c>
      <c r="P381" s="117">
        <v>35115.49668733334</v>
      </c>
      <c r="Q381" s="117">
        <v>67767.021896666658</v>
      </c>
      <c r="R381" s="117">
        <v>21209.405833333334</v>
      </c>
      <c r="S381" s="117">
        <v>23.091666666666669</v>
      </c>
      <c r="T381" s="117">
        <v>453.06604820000001</v>
      </c>
      <c r="U381" s="117">
        <v>478.91790466666663</v>
      </c>
      <c r="V381" s="117">
        <v>0</v>
      </c>
      <c r="W381" s="117">
        <v>245889.89371503334</v>
      </c>
      <c r="X381" s="117">
        <v>381459.48833333334</v>
      </c>
      <c r="Y381" s="132">
        <f t="shared" si="11"/>
        <v>627349.38204836671</v>
      </c>
    </row>
    <row r="382" spans="1:25" s="114" customFormat="1" ht="13" x14ac:dyDescent="0.3">
      <c r="A382" s="114">
        <v>377</v>
      </c>
      <c r="B382" s="114" t="s">
        <v>43</v>
      </c>
      <c r="C382" s="131">
        <v>102186.61730530311</v>
      </c>
      <c r="D382" s="117">
        <v>41921.612589407705</v>
      </c>
      <c r="E382" s="117">
        <v>60894.800484999992</v>
      </c>
      <c r="F382" s="117">
        <v>19192.858333333334</v>
      </c>
      <c r="G382" s="117">
        <v>21.85083333333333</v>
      </c>
      <c r="H382" s="117">
        <v>329.10659126500002</v>
      </c>
      <c r="I382" s="117">
        <v>306.74490699999996</v>
      </c>
      <c r="J382" s="117">
        <v>0</v>
      </c>
      <c r="K382" s="117">
        <v>224853.59104464247</v>
      </c>
      <c r="L382" s="117">
        <v>311957.64666666667</v>
      </c>
      <c r="M382" s="117">
        <f t="shared" si="10"/>
        <v>536811.23771130911</v>
      </c>
      <c r="N382" s="131">
        <v>57319.397978654168</v>
      </c>
      <c r="O382" s="117">
        <v>56499.37228333333</v>
      </c>
      <c r="P382" s="117">
        <v>29187.390702999994</v>
      </c>
      <c r="Q382" s="117">
        <v>60894.800484999992</v>
      </c>
      <c r="R382" s="117">
        <v>19192.858333333334</v>
      </c>
      <c r="S382" s="117">
        <v>21.85083333333333</v>
      </c>
      <c r="T382" s="117">
        <v>329.10659126500002</v>
      </c>
      <c r="U382" s="117">
        <v>306.74490699999996</v>
      </c>
      <c r="V382" s="117">
        <v>0</v>
      </c>
      <c r="W382" s="117">
        <v>223751.52211491912</v>
      </c>
      <c r="X382" s="117">
        <v>311957.64666666667</v>
      </c>
      <c r="Y382" s="132">
        <f t="shared" si="11"/>
        <v>535709.16878158576</v>
      </c>
    </row>
    <row r="383" spans="1:25" s="114" customFormat="1" ht="13" x14ac:dyDescent="0.3">
      <c r="A383" s="114">
        <v>378</v>
      </c>
      <c r="B383" s="114" t="s">
        <v>43</v>
      </c>
      <c r="C383" s="131">
        <v>68155.126878744763</v>
      </c>
      <c r="D383" s="117">
        <v>25201.475924911068</v>
      </c>
      <c r="E383" s="117">
        <v>47111.109336666676</v>
      </c>
      <c r="F383" s="117">
        <v>12867.564166666665</v>
      </c>
      <c r="G383" s="117">
        <v>18.315000000000001</v>
      </c>
      <c r="H383" s="117">
        <v>221.16350693499999</v>
      </c>
      <c r="I383" s="117">
        <v>210.68044333333333</v>
      </c>
      <c r="J383" s="117">
        <v>0</v>
      </c>
      <c r="K383" s="117">
        <v>153785.43525725752</v>
      </c>
      <c r="L383" s="117">
        <v>213403.65583333329</v>
      </c>
      <c r="M383" s="117">
        <f t="shared" si="10"/>
        <v>367189.09109059081</v>
      </c>
      <c r="N383" s="131">
        <v>38519.310791179174</v>
      </c>
      <c r="O383" s="117">
        <v>37663.800266666665</v>
      </c>
      <c r="P383" s="117">
        <v>17297.322399333338</v>
      </c>
      <c r="Q383" s="117">
        <v>47111.109336666676</v>
      </c>
      <c r="R383" s="117">
        <v>12867.564166666665</v>
      </c>
      <c r="S383" s="117">
        <v>18.315000000000001</v>
      </c>
      <c r="T383" s="117">
        <v>221.16350693499999</v>
      </c>
      <c r="U383" s="117">
        <v>210.68044333333333</v>
      </c>
      <c r="V383" s="117">
        <v>0</v>
      </c>
      <c r="W383" s="117">
        <v>153909.2659107809</v>
      </c>
      <c r="X383" s="117">
        <v>213403.65583333329</v>
      </c>
      <c r="Y383" s="132">
        <f t="shared" si="11"/>
        <v>367312.9217441142</v>
      </c>
    </row>
    <row r="384" spans="1:25" s="114" customFormat="1" ht="13" x14ac:dyDescent="0.3">
      <c r="A384" s="114">
        <v>379</v>
      </c>
      <c r="B384" s="114" t="s">
        <v>43</v>
      </c>
      <c r="C384" s="131">
        <v>43270.836811423163</v>
      </c>
      <c r="D384" s="117">
        <v>46244.604695982656</v>
      </c>
      <c r="E384" s="117">
        <v>63459.018613333326</v>
      </c>
      <c r="F384" s="117">
        <v>9904.2000000000007</v>
      </c>
      <c r="G384" s="117">
        <v>10.830833333333331</v>
      </c>
      <c r="H384" s="117">
        <v>274.15195743499999</v>
      </c>
      <c r="I384" s="117">
        <v>383.13033300000001</v>
      </c>
      <c r="J384" s="117">
        <v>0</v>
      </c>
      <c r="K384" s="117">
        <v>163546.77324450752</v>
      </c>
      <c r="L384" s="117">
        <v>198126.08749999999</v>
      </c>
      <c r="M384" s="117">
        <f t="shared" si="10"/>
        <v>361672.86074450752</v>
      </c>
      <c r="N384" s="131">
        <v>47748.132586595835</v>
      </c>
      <c r="O384" s="117">
        <v>22347.03025</v>
      </c>
      <c r="P384" s="117">
        <v>33145.984616666676</v>
      </c>
      <c r="Q384" s="117">
        <v>63459.018613333326</v>
      </c>
      <c r="R384" s="117">
        <v>9904.2000000000007</v>
      </c>
      <c r="S384" s="117">
        <v>10.830833333333331</v>
      </c>
      <c r="T384" s="117">
        <v>274.15195743499999</v>
      </c>
      <c r="U384" s="117">
        <v>383.13033300000001</v>
      </c>
      <c r="V384" s="117">
        <v>0</v>
      </c>
      <c r="W384" s="117">
        <v>177272.47919036419</v>
      </c>
      <c r="X384" s="117">
        <v>198126.08749999999</v>
      </c>
      <c r="Y384" s="132">
        <f t="shared" si="11"/>
        <v>375398.56669036415</v>
      </c>
    </row>
    <row r="385" spans="1:25" s="114" customFormat="1" ht="13" x14ac:dyDescent="0.3">
      <c r="A385" s="114">
        <v>380</v>
      </c>
      <c r="B385" s="114" t="s">
        <v>43</v>
      </c>
      <c r="C385" s="131">
        <v>53665.292675595243</v>
      </c>
      <c r="D385" s="117">
        <v>43216.230934736406</v>
      </c>
      <c r="E385" s="117">
        <v>64054.400000000016</v>
      </c>
      <c r="F385" s="117">
        <v>9494.5108333333337</v>
      </c>
      <c r="G385" s="117">
        <v>12.911666666666667</v>
      </c>
      <c r="H385" s="117">
        <v>168.35886399</v>
      </c>
      <c r="I385" s="117">
        <v>198.61865333333333</v>
      </c>
      <c r="J385" s="117">
        <v>0</v>
      </c>
      <c r="K385" s="117">
        <v>170810.32362765499</v>
      </c>
      <c r="L385" s="117">
        <v>159134.20249999998</v>
      </c>
      <c r="M385" s="117">
        <f t="shared" si="10"/>
        <v>329944.52612765494</v>
      </c>
      <c r="N385" s="131">
        <v>29322.502144925002</v>
      </c>
      <c r="O385" s="117">
        <v>29724.154166666664</v>
      </c>
      <c r="P385" s="117">
        <v>31912.919999999987</v>
      </c>
      <c r="Q385" s="117">
        <v>64054.400000000016</v>
      </c>
      <c r="R385" s="117">
        <v>9494.5108333333337</v>
      </c>
      <c r="S385" s="117">
        <v>12.911666666666667</v>
      </c>
      <c r="T385" s="117">
        <v>168.35886399</v>
      </c>
      <c r="U385" s="117">
        <v>198.61865333333333</v>
      </c>
      <c r="V385" s="117">
        <v>0</v>
      </c>
      <c r="W385" s="117">
        <v>164888.37632891498</v>
      </c>
      <c r="X385" s="117">
        <v>159134.20249999998</v>
      </c>
      <c r="Y385" s="132">
        <f t="shared" si="11"/>
        <v>324022.57882891496</v>
      </c>
    </row>
    <row r="386" spans="1:25" s="114" customFormat="1" ht="13" x14ac:dyDescent="0.3">
      <c r="A386" s="114">
        <v>381</v>
      </c>
      <c r="B386" s="114" t="s">
        <v>43</v>
      </c>
      <c r="C386" s="131">
        <v>126729.74551084846</v>
      </c>
      <c r="D386" s="117">
        <v>54246.202939871546</v>
      </c>
      <c r="E386" s="117">
        <v>70790.500824999981</v>
      </c>
      <c r="F386" s="117">
        <v>24097.10666666667</v>
      </c>
      <c r="G386" s="117">
        <v>38.473333333333336</v>
      </c>
      <c r="H386" s="117">
        <v>430.04206032000002</v>
      </c>
      <c r="I386" s="117">
        <v>445.13273033333326</v>
      </c>
      <c r="J386" s="117">
        <v>0</v>
      </c>
      <c r="K386" s="117">
        <v>276777.20406637329</v>
      </c>
      <c r="L386" s="117">
        <v>405513.24833333329</v>
      </c>
      <c r="M386" s="117">
        <f t="shared" si="10"/>
        <v>682290.45239970658</v>
      </c>
      <c r="N386" s="131">
        <v>74898.992172400001</v>
      </c>
      <c r="O386" s="117">
        <v>69813.155800000022</v>
      </c>
      <c r="P386" s="117">
        <v>37723.605835000002</v>
      </c>
      <c r="Q386" s="117">
        <v>70790.500824999981</v>
      </c>
      <c r="R386" s="117">
        <v>24097.10666666667</v>
      </c>
      <c r="S386" s="117">
        <v>38.473333333333336</v>
      </c>
      <c r="T386" s="117">
        <v>430.04206032000002</v>
      </c>
      <c r="U386" s="117">
        <v>445.13273033333326</v>
      </c>
      <c r="V386" s="117">
        <v>0</v>
      </c>
      <c r="W386" s="117">
        <v>278237.0094230533</v>
      </c>
      <c r="X386" s="117">
        <v>405513.24833333329</v>
      </c>
      <c r="Y386" s="132">
        <f t="shared" si="11"/>
        <v>683750.25775638665</v>
      </c>
    </row>
    <row r="387" spans="1:25" s="114" customFormat="1" ht="13" x14ac:dyDescent="0.3">
      <c r="A387" s="114">
        <v>382</v>
      </c>
      <c r="B387" s="114" t="s">
        <v>43</v>
      </c>
      <c r="C387" s="131">
        <v>41998.990039479992</v>
      </c>
      <c r="D387" s="117">
        <v>16997.70527726</v>
      </c>
      <c r="E387" s="117">
        <v>36171.629000000008</v>
      </c>
      <c r="F387" s="117">
        <v>8623.5625</v>
      </c>
      <c r="G387" s="117">
        <v>11.260833333333332</v>
      </c>
      <c r="H387" s="117">
        <v>155.48841243999999</v>
      </c>
      <c r="I387" s="117">
        <v>165.19730650000002</v>
      </c>
      <c r="J387" s="117">
        <v>0</v>
      </c>
      <c r="K387" s="117">
        <v>104123.83336901334</v>
      </c>
      <c r="L387" s="117">
        <v>143896.08499999996</v>
      </c>
      <c r="M387" s="117">
        <f t="shared" si="10"/>
        <v>248019.91836901329</v>
      </c>
      <c r="N387" s="131">
        <v>27080.898499966672</v>
      </c>
      <c r="O387" s="117">
        <v>22984.696750000003</v>
      </c>
      <c r="P387" s="117">
        <v>11599.119000000001</v>
      </c>
      <c r="Q387" s="117">
        <v>36171.629000000008</v>
      </c>
      <c r="R387" s="117">
        <v>8623.5625</v>
      </c>
      <c r="S387" s="117">
        <v>11.260833333333332</v>
      </c>
      <c r="T387" s="117">
        <v>155.48841243999999</v>
      </c>
      <c r="U387" s="117">
        <v>165.19730650000002</v>
      </c>
      <c r="V387" s="117">
        <v>0</v>
      </c>
      <c r="W387" s="117">
        <v>106791.85230224002</v>
      </c>
      <c r="X387" s="117">
        <v>143896.08499999996</v>
      </c>
      <c r="Y387" s="132">
        <f t="shared" si="11"/>
        <v>250687.93730224</v>
      </c>
    </row>
    <row r="388" spans="1:25" s="114" customFormat="1" ht="13" x14ac:dyDescent="0.3">
      <c r="A388" s="114">
        <v>383</v>
      </c>
      <c r="B388" s="114" t="s">
        <v>43</v>
      </c>
      <c r="C388" s="131">
        <v>139029.05535987727</v>
      </c>
      <c r="D388" s="117">
        <v>46115.186513566056</v>
      </c>
      <c r="E388" s="117">
        <v>62363.454624999991</v>
      </c>
      <c r="F388" s="117">
        <v>28165.653333333332</v>
      </c>
      <c r="G388" s="117">
        <v>34.490833333333335</v>
      </c>
      <c r="H388" s="117">
        <v>516.88680865999993</v>
      </c>
      <c r="I388" s="117">
        <v>415.34652499999999</v>
      </c>
      <c r="J388" s="117">
        <v>0</v>
      </c>
      <c r="K388" s="117">
        <v>276640.07399876998</v>
      </c>
      <c r="L388" s="117">
        <v>468274.71250000008</v>
      </c>
      <c r="M388" s="117">
        <f t="shared" si="10"/>
        <v>744914.78649877012</v>
      </c>
      <c r="N388" s="131">
        <v>90024.452508283328</v>
      </c>
      <c r="O388" s="117">
        <v>76060.684283333336</v>
      </c>
      <c r="P388" s="117">
        <v>30454.279075000002</v>
      </c>
      <c r="Q388" s="117">
        <v>62363.454624999991</v>
      </c>
      <c r="R388" s="117">
        <v>28165.653333333332</v>
      </c>
      <c r="S388" s="117">
        <v>34.490833333333335</v>
      </c>
      <c r="T388" s="117">
        <v>516.88680865999993</v>
      </c>
      <c r="U388" s="117">
        <v>415.34652499999999</v>
      </c>
      <c r="V388" s="117">
        <v>0</v>
      </c>
      <c r="W388" s="117">
        <v>288035.24799194332</v>
      </c>
      <c r="X388" s="117">
        <v>468274.71250000008</v>
      </c>
      <c r="Y388" s="132">
        <f t="shared" si="11"/>
        <v>756309.96049194341</v>
      </c>
    </row>
    <row r="389" spans="1:25" s="114" customFormat="1" ht="13" x14ac:dyDescent="0.3">
      <c r="A389" s="114">
        <v>384</v>
      </c>
      <c r="B389" s="114" t="s">
        <v>43</v>
      </c>
      <c r="C389" s="131">
        <v>209480.79589076957</v>
      </c>
      <c r="D389" s="117">
        <v>73048.934625817084</v>
      </c>
      <c r="E389" s="117">
        <v>80459.137156000012</v>
      </c>
      <c r="F389" s="117">
        <v>40372.829999999994</v>
      </c>
      <c r="G389" s="117">
        <v>57.519166666666656</v>
      </c>
      <c r="H389" s="117">
        <v>679.36895951999998</v>
      </c>
      <c r="I389" s="117">
        <v>626.92737366666677</v>
      </c>
      <c r="J389" s="117">
        <v>0</v>
      </c>
      <c r="K389" s="117">
        <v>404725.51317244006</v>
      </c>
      <c r="L389" s="117">
        <v>664624.45000000007</v>
      </c>
      <c r="M389" s="117">
        <f t="shared" si="10"/>
        <v>1069349.9631724402</v>
      </c>
      <c r="N389" s="131">
        <v>118323.42711639998</v>
      </c>
      <c r="O389" s="117">
        <v>115767.65490000001</v>
      </c>
      <c r="P389" s="117">
        <v>49729.138750333332</v>
      </c>
      <c r="Q389" s="117">
        <v>80459.137156000012</v>
      </c>
      <c r="R389" s="117">
        <v>40372.829999999994</v>
      </c>
      <c r="S389" s="117">
        <v>57.519166666666656</v>
      </c>
      <c r="T389" s="117">
        <v>679.36895951999998</v>
      </c>
      <c r="U389" s="117">
        <v>626.92737366666677</v>
      </c>
      <c r="V389" s="117">
        <v>0</v>
      </c>
      <c r="W389" s="117">
        <v>406016.00342258671</v>
      </c>
      <c r="X389" s="117">
        <v>664624.45000000007</v>
      </c>
      <c r="Y389" s="132">
        <f t="shared" si="11"/>
        <v>1070640.4534225869</v>
      </c>
    </row>
    <row r="390" spans="1:25" s="114" customFormat="1" ht="13" x14ac:dyDescent="0.3">
      <c r="A390" s="114">
        <v>385</v>
      </c>
      <c r="B390" s="114" t="s">
        <v>43</v>
      </c>
      <c r="C390" s="131">
        <v>8403.6483798505906</v>
      </c>
      <c r="D390" s="117">
        <v>10944.691131325408</v>
      </c>
      <c r="E390" s="117">
        <v>29493.799999999992</v>
      </c>
      <c r="F390" s="117">
        <v>1812.7883333333332</v>
      </c>
      <c r="G390" s="117">
        <v>2.9975000000000005</v>
      </c>
      <c r="H390" s="117">
        <v>33.20089585600001</v>
      </c>
      <c r="I390" s="117">
        <v>41.486719266666668</v>
      </c>
      <c r="J390" s="117">
        <v>0</v>
      </c>
      <c r="K390" s="117">
        <v>50732.612959631988</v>
      </c>
      <c r="L390" s="117">
        <v>31354.31</v>
      </c>
      <c r="M390" s="117">
        <f t="shared" si="10"/>
        <v>82086.922959631993</v>
      </c>
      <c r="N390" s="131">
        <v>5782.4893615866667</v>
      </c>
      <c r="O390" s="117">
        <v>4574.5977499999999</v>
      </c>
      <c r="P390" s="117">
        <v>8182.800000000002</v>
      </c>
      <c r="Q390" s="117">
        <v>29493.799999999992</v>
      </c>
      <c r="R390" s="117">
        <v>1812.7883333333332</v>
      </c>
      <c r="S390" s="117">
        <v>2.9975000000000005</v>
      </c>
      <c r="T390" s="117">
        <v>33.20089585600001</v>
      </c>
      <c r="U390" s="117">
        <v>41.486719266666668</v>
      </c>
      <c r="V390" s="117">
        <v>0</v>
      </c>
      <c r="W390" s="117">
        <v>49924.160560042656</v>
      </c>
      <c r="X390" s="117">
        <v>31354.31</v>
      </c>
      <c r="Y390" s="132">
        <f t="shared" si="11"/>
        <v>81278.470560042653</v>
      </c>
    </row>
    <row r="391" spans="1:25" s="114" customFormat="1" ht="13" x14ac:dyDescent="0.3">
      <c r="A391" s="114">
        <v>386</v>
      </c>
      <c r="B391" s="114" t="s">
        <v>43</v>
      </c>
      <c r="C391" s="131">
        <v>96062.871194073334</v>
      </c>
      <c r="D391" s="117">
        <v>76348.325352130007</v>
      </c>
      <c r="E391" s="117">
        <v>84397.329484000002</v>
      </c>
      <c r="F391" s="117">
        <v>21698.074166666669</v>
      </c>
      <c r="G391" s="117">
        <v>20.89</v>
      </c>
      <c r="H391" s="117">
        <v>445.04942921999992</v>
      </c>
      <c r="I391" s="117">
        <v>477.96910833333339</v>
      </c>
      <c r="J391" s="117">
        <v>0</v>
      </c>
      <c r="K391" s="117">
        <v>279450.50873442332</v>
      </c>
      <c r="L391" s="117">
        <v>373701.29833333334</v>
      </c>
      <c r="M391" s="117">
        <f t="shared" ref="M391:M454" si="12">SUM(K391:L391)</f>
        <v>653151.80706775666</v>
      </c>
      <c r="N391" s="131">
        <v>77512.775589149998</v>
      </c>
      <c r="O391" s="117">
        <v>51525.72873333333</v>
      </c>
      <c r="P391" s="117">
        <v>54803.691563</v>
      </c>
      <c r="Q391" s="117">
        <v>84397.329484000002</v>
      </c>
      <c r="R391" s="117">
        <v>21698.074166666669</v>
      </c>
      <c r="S391" s="117">
        <v>20.89</v>
      </c>
      <c r="T391" s="117">
        <v>445.04942921999992</v>
      </c>
      <c r="U391" s="117">
        <v>477.96910833333339</v>
      </c>
      <c r="V391" s="117">
        <v>0</v>
      </c>
      <c r="W391" s="117">
        <v>290881.50807370333</v>
      </c>
      <c r="X391" s="117">
        <v>373701.29833333334</v>
      </c>
      <c r="Y391" s="132">
        <f t="shared" ref="Y391:Y454" si="13">SUM(W391:X391)</f>
        <v>664582.80640703673</v>
      </c>
    </row>
    <row r="392" spans="1:25" s="114" customFormat="1" ht="13" x14ac:dyDescent="0.3">
      <c r="A392" s="114">
        <v>387</v>
      </c>
      <c r="B392" s="114" t="s">
        <v>43</v>
      </c>
      <c r="C392" s="131">
        <v>152217.89980116897</v>
      </c>
      <c r="D392" s="117">
        <v>64061.27782302937</v>
      </c>
      <c r="E392" s="117">
        <v>76951.959999999977</v>
      </c>
      <c r="F392" s="117">
        <v>26641.782499999998</v>
      </c>
      <c r="G392" s="117">
        <v>39.210833333333333</v>
      </c>
      <c r="H392" s="117">
        <v>445.9383071900001</v>
      </c>
      <c r="I392" s="117">
        <v>494.21153766666674</v>
      </c>
      <c r="J392" s="117">
        <v>0</v>
      </c>
      <c r="K392" s="117">
        <v>320852.28080238833</v>
      </c>
      <c r="L392" s="117">
        <v>439403.41166666668</v>
      </c>
      <c r="M392" s="117">
        <f t="shared" si="12"/>
        <v>760255.69246905507</v>
      </c>
      <c r="N392" s="131">
        <v>77667.58850225831</v>
      </c>
      <c r="O392" s="117">
        <v>84680.352833333338</v>
      </c>
      <c r="P392" s="117">
        <v>45209.969999999994</v>
      </c>
      <c r="Q392" s="117">
        <v>76951.959999999977</v>
      </c>
      <c r="R392" s="117">
        <v>26641.782499999998</v>
      </c>
      <c r="S392" s="117">
        <v>39.210833333333333</v>
      </c>
      <c r="T392" s="117">
        <v>445.9383071900001</v>
      </c>
      <c r="U392" s="117">
        <v>494.21153766666674</v>
      </c>
      <c r="V392" s="117">
        <v>0</v>
      </c>
      <c r="W392" s="117">
        <v>312131.01451378164</v>
      </c>
      <c r="X392" s="117">
        <v>439403.41166666668</v>
      </c>
      <c r="Y392" s="132">
        <f t="shared" si="13"/>
        <v>751534.42618044838</v>
      </c>
    </row>
    <row r="393" spans="1:25" s="114" customFormat="1" ht="13" x14ac:dyDescent="0.3">
      <c r="A393" s="114">
        <v>388</v>
      </c>
      <c r="B393" s="114" t="s">
        <v>43</v>
      </c>
      <c r="C393" s="131">
        <v>121636.59069311178</v>
      </c>
      <c r="D393" s="117">
        <v>47350.164037307353</v>
      </c>
      <c r="E393" s="117">
        <v>65003</v>
      </c>
      <c r="F393" s="117">
        <v>22816.335000000003</v>
      </c>
      <c r="G393" s="117">
        <v>33.681666666666665</v>
      </c>
      <c r="H393" s="117">
        <v>393.81167951499992</v>
      </c>
      <c r="I393" s="117">
        <v>373.55852499999992</v>
      </c>
      <c r="J393" s="117">
        <v>0</v>
      </c>
      <c r="K393" s="117">
        <v>257607.1416016008</v>
      </c>
      <c r="L393" s="117">
        <v>380709.61333333328</v>
      </c>
      <c r="M393" s="117">
        <f t="shared" si="12"/>
        <v>638316.75493493408</v>
      </c>
      <c r="N393" s="131">
        <v>68588.867515529157</v>
      </c>
      <c r="O393" s="117">
        <v>67229.184266666663</v>
      </c>
      <c r="P393" s="117">
        <v>32731.200000000008</v>
      </c>
      <c r="Q393" s="117">
        <v>65003</v>
      </c>
      <c r="R393" s="117">
        <v>22816.335000000003</v>
      </c>
      <c r="S393" s="117">
        <v>33.681666666666665</v>
      </c>
      <c r="T393" s="117">
        <v>393.81167951499992</v>
      </c>
      <c r="U393" s="117">
        <v>373.55852499999992</v>
      </c>
      <c r="V393" s="117">
        <v>0</v>
      </c>
      <c r="W393" s="117">
        <v>257169.63865337748</v>
      </c>
      <c r="X393" s="117">
        <v>380709.61333333328</v>
      </c>
      <c r="Y393" s="132">
        <f t="shared" si="13"/>
        <v>637879.25198671082</v>
      </c>
    </row>
    <row r="394" spans="1:25" s="114" customFormat="1" ht="13" x14ac:dyDescent="0.3">
      <c r="A394" s="114">
        <v>389</v>
      </c>
      <c r="B394" s="114" t="s">
        <v>43</v>
      </c>
      <c r="C394" s="131">
        <v>182932.16089239018</v>
      </c>
      <c r="D394" s="117">
        <v>68492.720899761494</v>
      </c>
      <c r="E394" s="117">
        <v>78041.738032000008</v>
      </c>
      <c r="F394" s="117">
        <v>36364.904999999999</v>
      </c>
      <c r="G394" s="117">
        <v>55.273333333333341</v>
      </c>
      <c r="H394" s="117">
        <v>638.23457890999998</v>
      </c>
      <c r="I394" s="117">
        <v>536.6923566666668</v>
      </c>
      <c r="J394" s="117">
        <v>0</v>
      </c>
      <c r="K394" s="117">
        <v>367061.72509306163</v>
      </c>
      <c r="L394" s="117">
        <v>610571.73083333333</v>
      </c>
      <c r="M394" s="117">
        <f t="shared" si="12"/>
        <v>977633.45592639502</v>
      </c>
      <c r="N394" s="131">
        <v>111159.18916015832</v>
      </c>
      <c r="O394" s="117">
        <v>100569.52291666665</v>
      </c>
      <c r="P394" s="117">
        <v>46614.202124000003</v>
      </c>
      <c r="Q394" s="117">
        <v>78041.738032000008</v>
      </c>
      <c r="R394" s="117">
        <v>36364.904999999999</v>
      </c>
      <c r="S394" s="117">
        <v>55.273333333333341</v>
      </c>
      <c r="T394" s="117">
        <v>638.23457890999998</v>
      </c>
      <c r="U394" s="117">
        <v>536.6923566666668</v>
      </c>
      <c r="V394" s="117">
        <v>0</v>
      </c>
      <c r="W394" s="117">
        <v>373979.75750173494</v>
      </c>
      <c r="X394" s="117">
        <v>610571.73083333333</v>
      </c>
      <c r="Y394" s="132">
        <f t="shared" si="13"/>
        <v>984551.48833506834</v>
      </c>
    </row>
    <row r="395" spans="1:25" s="114" customFormat="1" ht="13" x14ac:dyDescent="0.3">
      <c r="A395" s="114">
        <v>390</v>
      </c>
      <c r="B395" s="114" t="s">
        <v>43</v>
      </c>
      <c r="C395" s="131">
        <v>69872.374168688824</v>
      </c>
      <c r="D395" s="117">
        <v>27658.312957364509</v>
      </c>
      <c r="E395" s="117">
        <v>47011.395895000016</v>
      </c>
      <c r="F395" s="117">
        <v>11891.278333333334</v>
      </c>
      <c r="G395" s="117">
        <v>17.98</v>
      </c>
      <c r="H395" s="117">
        <v>200.49128031999999</v>
      </c>
      <c r="I395" s="117">
        <v>216.19943533333333</v>
      </c>
      <c r="J395" s="117">
        <v>0</v>
      </c>
      <c r="K395" s="117">
        <v>156868.03207004003</v>
      </c>
      <c r="L395" s="117">
        <v>198848.57333333333</v>
      </c>
      <c r="M395" s="117">
        <f t="shared" si="12"/>
        <v>355716.60540337337</v>
      </c>
      <c r="N395" s="131">
        <v>34918.897989066667</v>
      </c>
      <c r="O395" s="117">
        <v>38919.946383333336</v>
      </c>
      <c r="P395" s="117">
        <v>19434.361388999998</v>
      </c>
      <c r="Q395" s="117">
        <v>47011.395895000016</v>
      </c>
      <c r="R395" s="117">
        <v>11891.278333333334</v>
      </c>
      <c r="S395" s="117">
        <v>17.98</v>
      </c>
      <c r="T395" s="117">
        <v>200.49128031999999</v>
      </c>
      <c r="U395" s="117">
        <v>216.19943533333333</v>
      </c>
      <c r="V395" s="117">
        <v>0</v>
      </c>
      <c r="W395" s="117">
        <v>152610.5507053867</v>
      </c>
      <c r="X395" s="117">
        <v>198848.57333333333</v>
      </c>
      <c r="Y395" s="132">
        <f t="shared" si="13"/>
        <v>351459.12403872004</v>
      </c>
    </row>
    <row r="396" spans="1:25" s="114" customFormat="1" ht="13" x14ac:dyDescent="0.3">
      <c r="A396" s="114">
        <v>391</v>
      </c>
      <c r="B396" s="114" t="s">
        <v>43</v>
      </c>
      <c r="C396" s="131">
        <v>170854.92915922447</v>
      </c>
      <c r="D396" s="117">
        <v>80717.658984543872</v>
      </c>
      <c r="E396" s="117">
        <v>44163.911279999993</v>
      </c>
      <c r="F396" s="117">
        <v>31785.905833333334</v>
      </c>
      <c r="G396" s="117">
        <v>43.069999999999993</v>
      </c>
      <c r="H396" s="117">
        <v>532.39834060999999</v>
      </c>
      <c r="I396" s="117">
        <v>512.74790500000006</v>
      </c>
      <c r="J396" s="117">
        <v>0</v>
      </c>
      <c r="K396" s="117">
        <v>328610.62150271161</v>
      </c>
      <c r="L396" s="117">
        <v>520358.15083333332</v>
      </c>
      <c r="M396" s="117">
        <f t="shared" si="12"/>
        <v>848968.77233604493</v>
      </c>
      <c r="N396" s="131">
        <v>92726.044322908332</v>
      </c>
      <c r="O396" s="117">
        <v>94675.426133333342</v>
      </c>
      <c r="P396" s="117">
        <v>57279.599999999984</v>
      </c>
      <c r="Q396" s="117">
        <v>44163.911279999993</v>
      </c>
      <c r="R396" s="117">
        <v>31785.905833333334</v>
      </c>
      <c r="S396" s="117">
        <v>43.069999999999993</v>
      </c>
      <c r="T396" s="117">
        <v>532.39834060999999</v>
      </c>
      <c r="U396" s="117">
        <v>512.74790500000006</v>
      </c>
      <c r="V396" s="117">
        <v>0</v>
      </c>
      <c r="W396" s="117">
        <v>321719.10381518496</v>
      </c>
      <c r="X396" s="117">
        <v>520358.15083333332</v>
      </c>
      <c r="Y396" s="132">
        <f t="shared" si="13"/>
        <v>842077.25464851828</v>
      </c>
    </row>
    <row r="397" spans="1:25" s="114" customFormat="1" ht="13" x14ac:dyDescent="0.3">
      <c r="A397" s="114">
        <v>392</v>
      </c>
      <c r="B397" s="114" t="s">
        <v>43</v>
      </c>
      <c r="C397" s="131">
        <v>170852.99619663515</v>
      </c>
      <c r="D397" s="117">
        <v>73837.449305613176</v>
      </c>
      <c r="E397" s="117">
        <v>81984.343299999993</v>
      </c>
      <c r="F397" s="117">
        <v>30702.754166666662</v>
      </c>
      <c r="G397" s="117">
        <v>42.692499999999995</v>
      </c>
      <c r="H397" s="117">
        <v>552.86141549000001</v>
      </c>
      <c r="I397" s="117">
        <v>507.03953399999995</v>
      </c>
      <c r="J397" s="117">
        <v>0</v>
      </c>
      <c r="K397" s="117">
        <v>358480.13641840493</v>
      </c>
      <c r="L397" s="117">
        <v>520054.15166666679</v>
      </c>
      <c r="M397" s="117">
        <f t="shared" si="12"/>
        <v>878534.28808507172</v>
      </c>
      <c r="N397" s="131">
        <v>96290.029864508353</v>
      </c>
      <c r="O397" s="117">
        <v>94434.788483333323</v>
      </c>
      <c r="P397" s="117">
        <v>51694.441224999995</v>
      </c>
      <c r="Q397" s="117">
        <v>81984.343299999993</v>
      </c>
      <c r="R397" s="117">
        <v>30702.754166666662</v>
      </c>
      <c r="S397" s="117">
        <v>42.692499999999995</v>
      </c>
      <c r="T397" s="117">
        <v>552.86141549000001</v>
      </c>
      <c r="U397" s="117">
        <v>507.03953399999995</v>
      </c>
      <c r="V397" s="117">
        <v>0</v>
      </c>
      <c r="W397" s="117">
        <v>356208.95048899826</v>
      </c>
      <c r="X397" s="117">
        <v>520054.15166666679</v>
      </c>
      <c r="Y397" s="132">
        <f t="shared" si="13"/>
        <v>876263.10215566505</v>
      </c>
    </row>
    <row r="398" spans="1:25" s="114" customFormat="1" ht="13" x14ac:dyDescent="0.3">
      <c r="A398" s="114">
        <v>393</v>
      </c>
      <c r="B398" s="114" t="s">
        <v>43</v>
      </c>
      <c r="C398" s="131">
        <v>83340.092304649341</v>
      </c>
      <c r="D398" s="117">
        <v>28995.489562702325</v>
      </c>
      <c r="E398" s="117">
        <v>50111.729640000005</v>
      </c>
      <c r="F398" s="117">
        <v>15181.559166666668</v>
      </c>
      <c r="G398" s="117">
        <v>23.210833333333337</v>
      </c>
      <c r="H398" s="117">
        <v>255.92760611000003</v>
      </c>
      <c r="I398" s="117">
        <v>243.77211666666668</v>
      </c>
      <c r="J398" s="117">
        <v>0</v>
      </c>
      <c r="K398" s="117">
        <v>178151.78123012834</v>
      </c>
      <c r="L398" s="117">
        <v>252107.56249999997</v>
      </c>
      <c r="M398" s="117">
        <f t="shared" si="12"/>
        <v>430259.34373012831</v>
      </c>
      <c r="N398" s="131">
        <v>44574.058064158329</v>
      </c>
      <c r="O398" s="117">
        <v>46225.132416666667</v>
      </c>
      <c r="P398" s="117">
        <v>19885.713272000001</v>
      </c>
      <c r="Q398" s="117">
        <v>50111.729640000005</v>
      </c>
      <c r="R398" s="117">
        <v>15181.559166666668</v>
      </c>
      <c r="S398" s="117">
        <v>23.210833333333337</v>
      </c>
      <c r="T398" s="117">
        <v>255.92760611000003</v>
      </c>
      <c r="U398" s="117">
        <v>243.77211666666668</v>
      </c>
      <c r="V398" s="117">
        <v>0</v>
      </c>
      <c r="W398" s="117">
        <v>176501.10311560167</v>
      </c>
      <c r="X398" s="117">
        <v>252107.56249999997</v>
      </c>
      <c r="Y398" s="132">
        <f t="shared" si="13"/>
        <v>428608.66561560164</v>
      </c>
    </row>
    <row r="399" spans="1:25" s="114" customFormat="1" ht="13" x14ac:dyDescent="0.3">
      <c r="A399" s="114">
        <v>394</v>
      </c>
      <c r="B399" s="114" t="s">
        <v>43</v>
      </c>
      <c r="C399" s="131">
        <v>62511.697458929622</v>
      </c>
      <c r="D399" s="117">
        <v>31287.897727705375</v>
      </c>
      <c r="E399" s="117">
        <v>45108.280678333329</v>
      </c>
      <c r="F399" s="117">
        <v>11772.650833333335</v>
      </c>
      <c r="G399" s="117">
        <v>21.973333333333333</v>
      </c>
      <c r="H399" s="117">
        <v>148.67227381000001</v>
      </c>
      <c r="I399" s="117">
        <v>257.87062733333329</v>
      </c>
      <c r="J399" s="117">
        <v>0</v>
      </c>
      <c r="K399" s="117">
        <v>151109.04293277831</v>
      </c>
      <c r="L399" s="117">
        <v>182368.54583333331</v>
      </c>
      <c r="M399" s="117">
        <f t="shared" si="12"/>
        <v>333477.58876611164</v>
      </c>
      <c r="N399" s="131">
        <v>25893.754355241665</v>
      </c>
      <c r="O399" s="117">
        <v>35179.228166666668</v>
      </c>
      <c r="P399" s="117">
        <v>22818.611389666665</v>
      </c>
      <c r="Q399" s="117">
        <v>45108.280678333329</v>
      </c>
      <c r="R399" s="117">
        <v>11772.650833333335</v>
      </c>
      <c r="S399" s="117">
        <v>21.973333333333333</v>
      </c>
      <c r="T399" s="117">
        <v>148.67227381000001</v>
      </c>
      <c r="U399" s="117">
        <v>257.87062733333329</v>
      </c>
      <c r="V399" s="117">
        <v>0</v>
      </c>
      <c r="W399" s="117">
        <v>141201.04165771831</v>
      </c>
      <c r="X399" s="117">
        <v>182368.54583333331</v>
      </c>
      <c r="Y399" s="132">
        <f t="shared" si="13"/>
        <v>323569.58749105164</v>
      </c>
    </row>
    <row r="400" spans="1:25" s="114" customFormat="1" ht="13" x14ac:dyDescent="0.3">
      <c r="A400" s="114">
        <v>395</v>
      </c>
      <c r="B400" s="114" t="s">
        <v>43</v>
      </c>
      <c r="C400" s="131">
        <v>199415.27315826769</v>
      </c>
      <c r="D400" s="117">
        <v>104741.96877118484</v>
      </c>
      <c r="E400" s="117">
        <v>99178.36</v>
      </c>
      <c r="F400" s="117">
        <v>39346.770833333336</v>
      </c>
      <c r="G400" s="117">
        <v>51.559166666666663</v>
      </c>
      <c r="H400" s="117">
        <v>735.66003371499994</v>
      </c>
      <c r="I400" s="117">
        <v>597.33882433333326</v>
      </c>
      <c r="J400" s="117">
        <v>0</v>
      </c>
      <c r="K400" s="117">
        <v>444066.93078750081</v>
      </c>
      <c r="L400" s="117">
        <v>669166.47750000004</v>
      </c>
      <c r="M400" s="117">
        <f t="shared" si="12"/>
        <v>1113233.408287501</v>
      </c>
      <c r="N400" s="131">
        <v>128127.45587202917</v>
      </c>
      <c r="O400" s="117">
        <v>109164.1606</v>
      </c>
      <c r="P400" s="117">
        <v>73849.77</v>
      </c>
      <c r="Q400" s="117">
        <v>99178.36</v>
      </c>
      <c r="R400" s="117">
        <v>39346.770833333336</v>
      </c>
      <c r="S400" s="117">
        <v>51.559166666666663</v>
      </c>
      <c r="T400" s="117">
        <v>735.66003371499994</v>
      </c>
      <c r="U400" s="117">
        <v>597.33882433333326</v>
      </c>
      <c r="V400" s="117">
        <v>0</v>
      </c>
      <c r="W400" s="117">
        <v>451051.0753300775</v>
      </c>
      <c r="X400" s="117">
        <v>669166.47750000004</v>
      </c>
      <c r="Y400" s="132">
        <f t="shared" si="13"/>
        <v>1120217.5528300775</v>
      </c>
    </row>
    <row r="401" spans="1:25" s="114" customFormat="1" ht="13" x14ac:dyDescent="0.3">
      <c r="A401" s="114">
        <v>396</v>
      </c>
      <c r="B401" s="114" t="s">
        <v>43</v>
      </c>
      <c r="C401" s="131">
        <v>83783.448601245385</v>
      </c>
      <c r="D401" s="117">
        <v>28512.647804415461</v>
      </c>
      <c r="E401" s="117">
        <v>48937.291695</v>
      </c>
      <c r="F401" s="117">
        <v>17569.655000000002</v>
      </c>
      <c r="G401" s="117">
        <v>23.228333333333335</v>
      </c>
      <c r="H401" s="117">
        <v>315.55945296499999</v>
      </c>
      <c r="I401" s="117">
        <v>248.08522933333333</v>
      </c>
      <c r="J401" s="117">
        <v>0</v>
      </c>
      <c r="K401" s="117">
        <v>179389.91611629253</v>
      </c>
      <c r="L401" s="117">
        <v>292993.2608333333</v>
      </c>
      <c r="M401" s="117">
        <f t="shared" si="12"/>
        <v>472383.17694962583</v>
      </c>
      <c r="N401" s="131">
        <v>54959.938058070838</v>
      </c>
      <c r="O401" s="117">
        <v>45789.057483333338</v>
      </c>
      <c r="P401" s="117">
        <v>18872.621261</v>
      </c>
      <c r="Q401" s="117">
        <v>48937.291695</v>
      </c>
      <c r="R401" s="117">
        <v>17569.655000000002</v>
      </c>
      <c r="S401" s="117">
        <v>23.228333333333335</v>
      </c>
      <c r="T401" s="117">
        <v>315.55945296499999</v>
      </c>
      <c r="U401" s="117">
        <v>248.08522933333333</v>
      </c>
      <c r="V401" s="117">
        <v>0</v>
      </c>
      <c r="W401" s="117">
        <v>186715.43651303585</v>
      </c>
      <c r="X401" s="117">
        <v>292993.2608333333</v>
      </c>
      <c r="Y401" s="132">
        <f t="shared" si="13"/>
        <v>479708.69734636915</v>
      </c>
    </row>
    <row r="402" spans="1:25" s="114" customFormat="1" ht="13" x14ac:dyDescent="0.3">
      <c r="A402" s="114">
        <v>397</v>
      </c>
      <c r="B402" s="114" t="s">
        <v>43</v>
      </c>
      <c r="C402" s="131">
        <v>2757.3641085630611</v>
      </c>
      <c r="D402" s="117">
        <v>10690.629788452272</v>
      </c>
      <c r="E402" s="117">
        <v>29582.289750000011</v>
      </c>
      <c r="F402" s="117">
        <v>577.81083333333333</v>
      </c>
      <c r="G402" s="117">
        <v>0.79666666666666652</v>
      </c>
      <c r="H402" s="117">
        <v>10.391843692</v>
      </c>
      <c r="I402" s="117">
        <v>45.280655899999999</v>
      </c>
      <c r="J402" s="117">
        <v>0</v>
      </c>
      <c r="K402" s="117">
        <v>43664.563646607348</v>
      </c>
      <c r="L402" s="117">
        <v>9694.2741666666643</v>
      </c>
      <c r="M402" s="117">
        <f t="shared" si="12"/>
        <v>53358.837813274011</v>
      </c>
      <c r="N402" s="131">
        <v>1809.9127763566664</v>
      </c>
      <c r="O402" s="117">
        <v>1506.8685166666667</v>
      </c>
      <c r="P402" s="117">
        <v>8228.0705833333304</v>
      </c>
      <c r="Q402" s="117">
        <v>29582.289750000011</v>
      </c>
      <c r="R402" s="117">
        <v>577.81083333333333</v>
      </c>
      <c r="S402" s="117">
        <v>0.79666666666666652</v>
      </c>
      <c r="T402" s="117">
        <v>10.391843692</v>
      </c>
      <c r="U402" s="117">
        <v>45.280655899999999</v>
      </c>
      <c r="V402" s="117">
        <v>0</v>
      </c>
      <c r="W402" s="117">
        <v>41761.421625948686</v>
      </c>
      <c r="X402" s="117">
        <v>9694.2741666666643</v>
      </c>
      <c r="Y402" s="132">
        <f t="shared" si="13"/>
        <v>51455.695792615348</v>
      </c>
    </row>
    <row r="403" spans="1:25" s="114" customFormat="1" ht="13" x14ac:dyDescent="0.3">
      <c r="A403" s="114">
        <v>398</v>
      </c>
      <c r="B403" s="114" t="s">
        <v>43</v>
      </c>
      <c r="C403" s="131">
        <v>15399.88489044897</v>
      </c>
      <c r="D403" s="117">
        <v>11978.437541024286</v>
      </c>
      <c r="E403" s="117">
        <v>30522.354500000012</v>
      </c>
      <c r="F403" s="117">
        <v>3221.7549999999997</v>
      </c>
      <c r="G403" s="117">
        <v>4.1983333333333333</v>
      </c>
      <c r="H403" s="117">
        <v>59.449000939499989</v>
      </c>
      <c r="I403" s="117">
        <v>108.78618299999999</v>
      </c>
      <c r="J403" s="117">
        <v>0</v>
      </c>
      <c r="K403" s="117">
        <v>61294.865448746095</v>
      </c>
      <c r="L403" s="117">
        <v>54163.253333333327</v>
      </c>
      <c r="M403" s="117">
        <f t="shared" si="12"/>
        <v>115458.11878207943</v>
      </c>
      <c r="N403" s="131">
        <v>10354.034330296248</v>
      </c>
      <c r="O403" s="117">
        <v>8399.3555500000002</v>
      </c>
      <c r="P403" s="117">
        <v>8708.9995000000017</v>
      </c>
      <c r="Q403" s="117">
        <v>30522.354500000012</v>
      </c>
      <c r="R403" s="117">
        <v>3221.7549999999997</v>
      </c>
      <c r="S403" s="117">
        <v>4.1983333333333333</v>
      </c>
      <c r="T403" s="117">
        <v>59.449000939499989</v>
      </c>
      <c r="U403" s="117">
        <v>108.78618299999999</v>
      </c>
      <c r="V403" s="117">
        <v>0</v>
      </c>
      <c r="W403" s="117">
        <v>61378.932397569093</v>
      </c>
      <c r="X403" s="117">
        <v>54163.253333333327</v>
      </c>
      <c r="Y403" s="132">
        <f t="shared" si="13"/>
        <v>115542.18573090242</v>
      </c>
    </row>
    <row r="404" spans="1:25" s="114" customFormat="1" ht="13" x14ac:dyDescent="0.3">
      <c r="A404" s="114">
        <v>399</v>
      </c>
      <c r="B404" s="114" t="s">
        <v>43</v>
      </c>
      <c r="C404" s="131">
        <v>39541.696972216974</v>
      </c>
      <c r="D404" s="117">
        <v>15843.757878435528</v>
      </c>
      <c r="E404" s="117">
        <v>34765.64164999999</v>
      </c>
      <c r="F404" s="117">
        <v>6470.1366666666663</v>
      </c>
      <c r="G404" s="117">
        <v>7.1133333333333324</v>
      </c>
      <c r="H404" s="117">
        <v>138.54692091500002</v>
      </c>
      <c r="I404" s="117">
        <v>127.58892889999998</v>
      </c>
      <c r="J404" s="117">
        <v>0</v>
      </c>
      <c r="K404" s="117">
        <v>96894.482350467501</v>
      </c>
      <c r="L404" s="117">
        <v>131000.46999999999</v>
      </c>
      <c r="M404" s="117">
        <f t="shared" si="12"/>
        <v>227894.9523504675</v>
      </c>
      <c r="N404" s="131">
        <v>24130.255392695832</v>
      </c>
      <c r="O404" s="117">
        <v>21731.70535</v>
      </c>
      <c r="P404" s="117">
        <v>10879.828149999999</v>
      </c>
      <c r="Q404" s="117">
        <v>34765.64164999999</v>
      </c>
      <c r="R404" s="117">
        <v>6470.1366666666663</v>
      </c>
      <c r="S404" s="117">
        <v>7.1133333333333324</v>
      </c>
      <c r="T404" s="117">
        <v>138.54692091500002</v>
      </c>
      <c r="U404" s="117">
        <v>127.58892889999998</v>
      </c>
      <c r="V404" s="117">
        <v>0</v>
      </c>
      <c r="W404" s="117">
        <v>98250.816392510838</v>
      </c>
      <c r="X404" s="117">
        <v>131000.46999999999</v>
      </c>
      <c r="Y404" s="132">
        <f t="shared" si="13"/>
        <v>229251.28639251081</v>
      </c>
    </row>
    <row r="405" spans="1:25" s="114" customFormat="1" ht="13" x14ac:dyDescent="0.3">
      <c r="A405" s="114">
        <v>400</v>
      </c>
      <c r="B405" s="114" t="s">
        <v>43</v>
      </c>
      <c r="C405" s="131">
        <v>1167.5518210508569</v>
      </c>
      <c r="D405" s="117">
        <v>763.98710897955982</v>
      </c>
      <c r="E405" s="117">
        <v>1651.8716099999995</v>
      </c>
      <c r="F405" s="117">
        <v>230.4383333333333</v>
      </c>
      <c r="G405" s="117">
        <v>0.20499999999999999</v>
      </c>
      <c r="H405" s="117">
        <v>4.0842436824999995</v>
      </c>
      <c r="I405" s="117">
        <v>6.9568345333333328</v>
      </c>
      <c r="J405" s="117">
        <v>0</v>
      </c>
      <c r="K405" s="117">
        <v>3825.0949515795828</v>
      </c>
      <c r="L405" s="117">
        <v>3750.1600000000003</v>
      </c>
      <c r="M405" s="117">
        <f t="shared" si="12"/>
        <v>7575.2549515795836</v>
      </c>
      <c r="N405" s="131">
        <v>711.33910803541664</v>
      </c>
      <c r="O405" s="117">
        <v>641.75211666666667</v>
      </c>
      <c r="P405" s="117">
        <v>552.33899999999994</v>
      </c>
      <c r="Q405" s="117">
        <v>1651.8716099999995</v>
      </c>
      <c r="R405" s="117">
        <v>230.4383333333333</v>
      </c>
      <c r="S405" s="117">
        <v>0.20499999999999999</v>
      </c>
      <c r="T405" s="117">
        <v>4.0842436824999995</v>
      </c>
      <c r="U405" s="117">
        <v>6.9568345333333328</v>
      </c>
      <c r="V405" s="117">
        <v>0</v>
      </c>
      <c r="W405" s="117">
        <v>3798.9862462512492</v>
      </c>
      <c r="X405" s="117">
        <v>3750.1600000000003</v>
      </c>
      <c r="Y405" s="132">
        <f t="shared" si="13"/>
        <v>7549.14624625125</v>
      </c>
    </row>
    <row r="406" spans="1:25" s="114" customFormat="1" ht="13" x14ac:dyDescent="0.3">
      <c r="A406" s="114">
        <v>401</v>
      </c>
      <c r="B406" s="114" t="s">
        <v>43</v>
      </c>
      <c r="C406" s="131">
        <v>286426.38154234504</v>
      </c>
      <c r="D406" s="117">
        <v>107163.2465305716</v>
      </c>
      <c r="E406" s="117">
        <v>98180.030667999992</v>
      </c>
      <c r="F406" s="117">
        <v>58425.513333333336</v>
      </c>
      <c r="G406" s="117">
        <v>73.597499999999997</v>
      </c>
      <c r="H406" s="117">
        <v>1033.1398294999999</v>
      </c>
      <c r="I406" s="117">
        <v>836.10475100000019</v>
      </c>
      <c r="J406" s="117">
        <v>0</v>
      </c>
      <c r="K406" s="117">
        <v>552138.01415474992</v>
      </c>
      <c r="L406" s="117">
        <v>963061.04749999999</v>
      </c>
      <c r="M406" s="117">
        <f t="shared" si="12"/>
        <v>1515199.0616547498</v>
      </c>
      <c r="N406" s="131">
        <v>179938.52030458333</v>
      </c>
      <c r="O406" s="117">
        <v>157071.06730000002</v>
      </c>
      <c r="P406" s="117">
        <v>72563.373984333331</v>
      </c>
      <c r="Q406" s="117">
        <v>98180.030667999992</v>
      </c>
      <c r="R406" s="117">
        <v>58425.513333333336</v>
      </c>
      <c r="S406" s="117">
        <v>73.597499999999997</v>
      </c>
      <c r="T406" s="117">
        <v>1033.1398294999999</v>
      </c>
      <c r="U406" s="117">
        <v>836.10475100000019</v>
      </c>
      <c r="V406" s="117">
        <v>0</v>
      </c>
      <c r="W406" s="117">
        <v>568121.34767074999</v>
      </c>
      <c r="X406" s="117">
        <v>963061.04749999999</v>
      </c>
      <c r="Y406" s="132">
        <f t="shared" si="13"/>
        <v>1531182.3951707501</v>
      </c>
    </row>
    <row r="407" spans="1:25" s="114" customFormat="1" ht="13" x14ac:dyDescent="0.3">
      <c r="A407" s="114">
        <v>402</v>
      </c>
      <c r="B407" s="114" t="s">
        <v>43</v>
      </c>
      <c r="C407" s="131">
        <v>476433.24187498284</v>
      </c>
      <c r="D407" s="117">
        <v>167459.03562240882</v>
      </c>
      <c r="E407" s="117">
        <v>124502.32</v>
      </c>
      <c r="F407" s="117">
        <v>82441.584166666667</v>
      </c>
      <c r="G407" s="117">
        <v>101.88833333333334</v>
      </c>
      <c r="H407" s="117">
        <v>1351.6935143499998</v>
      </c>
      <c r="I407" s="117">
        <v>1372.012074</v>
      </c>
      <c r="J407" s="117">
        <v>0</v>
      </c>
      <c r="K407" s="117">
        <v>853661.77558574174</v>
      </c>
      <c r="L407" s="117">
        <v>1341726.2050000001</v>
      </c>
      <c r="M407" s="117">
        <f t="shared" si="12"/>
        <v>2195387.9805857418</v>
      </c>
      <c r="N407" s="131">
        <v>235419.95374929163</v>
      </c>
      <c r="O407" s="117">
        <v>265560.3771166667</v>
      </c>
      <c r="P407" s="117">
        <v>116195.76</v>
      </c>
      <c r="Q407" s="117">
        <v>124502.32</v>
      </c>
      <c r="R407" s="117">
        <v>82441.584166666667</v>
      </c>
      <c r="S407" s="117">
        <v>101.88833333333334</v>
      </c>
      <c r="T407" s="117">
        <v>1351.6935143499998</v>
      </c>
      <c r="U407" s="117">
        <v>1372.012074</v>
      </c>
      <c r="V407" s="117">
        <v>0</v>
      </c>
      <c r="W407" s="117">
        <v>826945.5889543083</v>
      </c>
      <c r="X407" s="117">
        <v>1341726.2050000001</v>
      </c>
      <c r="Y407" s="132">
        <f t="shared" si="13"/>
        <v>2168671.7939543081</v>
      </c>
    </row>
    <row r="408" spans="1:25" s="114" customFormat="1" ht="13" x14ac:dyDescent="0.3">
      <c r="A408" s="114">
        <v>403</v>
      </c>
      <c r="B408" s="114" t="s">
        <v>43</v>
      </c>
      <c r="C408" s="131">
        <v>22613.019900086103</v>
      </c>
      <c r="D408" s="117">
        <v>8999.780708237231</v>
      </c>
      <c r="E408" s="117">
        <v>25402.931149799999</v>
      </c>
      <c r="F408" s="117">
        <v>4768.2899999999991</v>
      </c>
      <c r="G408" s="117">
        <v>6.5166666666666666</v>
      </c>
      <c r="H408" s="117">
        <v>87.146259540000003</v>
      </c>
      <c r="I408" s="117">
        <v>229.32270626666664</v>
      </c>
      <c r="J408" s="117">
        <v>0</v>
      </c>
      <c r="K408" s="117">
        <v>62107.007390596678</v>
      </c>
      <c r="L408" s="117">
        <v>80254.840833333321</v>
      </c>
      <c r="M408" s="117">
        <f t="shared" si="12"/>
        <v>142361.84822392999</v>
      </c>
      <c r="N408" s="131">
        <v>15177.97353655</v>
      </c>
      <c r="O408" s="117">
        <v>12335.252466666667</v>
      </c>
      <c r="P408" s="117">
        <v>6089.9472211333332</v>
      </c>
      <c r="Q408" s="117">
        <v>25402.931149799999</v>
      </c>
      <c r="R408" s="117">
        <v>4768.2899999999991</v>
      </c>
      <c r="S408" s="117">
        <v>6.5166666666666666</v>
      </c>
      <c r="T408" s="117">
        <v>87.146259540000003</v>
      </c>
      <c r="U408" s="117">
        <v>229.32270626666664</v>
      </c>
      <c r="V408" s="117">
        <v>0</v>
      </c>
      <c r="W408" s="117">
        <v>64097.380006623345</v>
      </c>
      <c r="X408" s="117">
        <v>80254.840833333321</v>
      </c>
      <c r="Y408" s="132">
        <f t="shared" si="13"/>
        <v>144352.22083995666</v>
      </c>
    </row>
    <row r="409" spans="1:25" s="114" customFormat="1" ht="13" x14ac:dyDescent="0.3">
      <c r="A409" s="114">
        <v>404</v>
      </c>
      <c r="B409" s="114" t="s">
        <v>43</v>
      </c>
      <c r="C409" s="131">
        <v>78641.10976834812</v>
      </c>
      <c r="D409" s="117">
        <v>36285.726607510209</v>
      </c>
      <c r="E409" s="117">
        <v>56702.75</v>
      </c>
      <c r="F409" s="117">
        <v>14169.150833333335</v>
      </c>
      <c r="G409" s="117">
        <v>16.790833333333332</v>
      </c>
      <c r="H409" s="117">
        <v>256.02582515</v>
      </c>
      <c r="I409" s="117">
        <v>256.90002766666663</v>
      </c>
      <c r="J409" s="117">
        <v>0</v>
      </c>
      <c r="K409" s="117">
        <v>186328.45389534169</v>
      </c>
      <c r="L409" s="117">
        <v>240352.84583333335</v>
      </c>
      <c r="M409" s="117">
        <f t="shared" si="12"/>
        <v>426681.29972867505</v>
      </c>
      <c r="N409" s="131">
        <v>44591.164546958338</v>
      </c>
      <c r="O409" s="117">
        <v>43448.774883333332</v>
      </c>
      <c r="P409" s="117">
        <v>25571.25</v>
      </c>
      <c r="Q409" s="117">
        <v>56702.75</v>
      </c>
      <c r="R409" s="117">
        <v>14169.150833333335</v>
      </c>
      <c r="S409" s="117">
        <v>16.790833333333332</v>
      </c>
      <c r="T409" s="117">
        <v>256.02582515</v>
      </c>
      <c r="U409" s="117">
        <v>256.90002766666663</v>
      </c>
      <c r="V409" s="117">
        <v>0</v>
      </c>
      <c r="W409" s="117">
        <v>185012.80694977503</v>
      </c>
      <c r="X409" s="117">
        <v>240352.84583333335</v>
      </c>
      <c r="Y409" s="132">
        <f t="shared" si="13"/>
        <v>425365.65278310841</v>
      </c>
    </row>
    <row r="410" spans="1:25" s="114" customFormat="1" ht="13" x14ac:dyDescent="0.3">
      <c r="A410" s="114">
        <v>405</v>
      </c>
      <c r="B410" s="114" t="s">
        <v>43</v>
      </c>
      <c r="C410" s="131">
        <v>125830.12747184339</v>
      </c>
      <c r="D410" s="117">
        <v>80635.37978846328</v>
      </c>
      <c r="E410" s="117">
        <v>87314.852595999968</v>
      </c>
      <c r="F410" s="117">
        <v>24418.407500000001</v>
      </c>
      <c r="G410" s="117">
        <v>24.179166666666664</v>
      </c>
      <c r="H410" s="117">
        <v>406.13411784000004</v>
      </c>
      <c r="I410" s="117">
        <v>403.50388099999992</v>
      </c>
      <c r="J410" s="117">
        <v>0</v>
      </c>
      <c r="K410" s="117">
        <v>319032.58452181326</v>
      </c>
      <c r="L410" s="117">
        <v>384965.62333333329</v>
      </c>
      <c r="M410" s="117">
        <f t="shared" si="12"/>
        <v>703998.20785514661</v>
      </c>
      <c r="N410" s="131">
        <v>70735.025523799995</v>
      </c>
      <c r="O410" s="117">
        <v>69561.657649999994</v>
      </c>
      <c r="P410" s="117">
        <v>58563.062330333334</v>
      </c>
      <c r="Q410" s="117">
        <v>87314.852595999968</v>
      </c>
      <c r="R410" s="117">
        <v>24418.407500000001</v>
      </c>
      <c r="S410" s="117">
        <v>24.179166666666664</v>
      </c>
      <c r="T410" s="117">
        <v>406.13411784000004</v>
      </c>
      <c r="U410" s="117">
        <v>403.50388099999992</v>
      </c>
      <c r="V410" s="117">
        <v>0</v>
      </c>
      <c r="W410" s="117">
        <v>311426.82276563992</v>
      </c>
      <c r="X410" s="117">
        <v>384965.62333333329</v>
      </c>
      <c r="Y410" s="132">
        <f t="shared" si="13"/>
        <v>696392.44609897328</v>
      </c>
    </row>
    <row r="411" spans="1:25" s="114" customFormat="1" ht="13" x14ac:dyDescent="0.3">
      <c r="A411" s="114">
        <v>406</v>
      </c>
      <c r="B411" s="114" t="s">
        <v>43</v>
      </c>
      <c r="C411" s="131">
        <v>58062.353065977339</v>
      </c>
      <c r="D411" s="117">
        <v>44815.587893968484</v>
      </c>
      <c r="E411" s="117">
        <v>61488.350760000023</v>
      </c>
      <c r="F411" s="117">
        <v>11916.941666666668</v>
      </c>
      <c r="G411" s="117">
        <v>15.743333333333331</v>
      </c>
      <c r="H411" s="117">
        <v>246.91102467499999</v>
      </c>
      <c r="I411" s="117">
        <v>277.32257966666668</v>
      </c>
      <c r="J411" s="117">
        <v>0</v>
      </c>
      <c r="K411" s="117">
        <v>176823.21032428756</v>
      </c>
      <c r="L411" s="117">
        <v>212905.535</v>
      </c>
      <c r="M411" s="117">
        <f t="shared" si="12"/>
        <v>389728.74532428756</v>
      </c>
      <c r="N411" s="131">
        <v>43003.670130895829</v>
      </c>
      <c r="O411" s="117">
        <v>31401.687683333334</v>
      </c>
      <c r="P411" s="117">
        <v>32322.06</v>
      </c>
      <c r="Q411" s="117">
        <v>61488.350760000023</v>
      </c>
      <c r="R411" s="117">
        <v>11916.941666666668</v>
      </c>
      <c r="S411" s="117">
        <v>15.743333333333331</v>
      </c>
      <c r="T411" s="117">
        <v>246.91102467499999</v>
      </c>
      <c r="U411" s="117">
        <v>277.32257966666668</v>
      </c>
      <c r="V411" s="117">
        <v>0</v>
      </c>
      <c r="W411" s="117">
        <v>180672.68717857089</v>
      </c>
      <c r="X411" s="117">
        <v>212905.535</v>
      </c>
      <c r="Y411" s="132">
        <f t="shared" si="13"/>
        <v>393578.22217857093</v>
      </c>
    </row>
    <row r="412" spans="1:25" s="114" customFormat="1" ht="13" x14ac:dyDescent="0.3">
      <c r="A412" s="114">
        <v>407</v>
      </c>
      <c r="B412" s="114" t="s">
        <v>43</v>
      </c>
      <c r="C412" s="131">
        <v>34128.35326845861</v>
      </c>
      <c r="D412" s="117">
        <v>15439.089371872216</v>
      </c>
      <c r="E412" s="117">
        <v>34292.239999999998</v>
      </c>
      <c r="F412" s="117">
        <v>7269.8474999999999</v>
      </c>
      <c r="G412" s="117">
        <v>9.370000000000001</v>
      </c>
      <c r="H412" s="117">
        <v>131.663844985</v>
      </c>
      <c r="I412" s="117">
        <v>113.35353346666666</v>
      </c>
      <c r="J412" s="117">
        <v>0</v>
      </c>
      <c r="K412" s="117">
        <v>91383.917518782488</v>
      </c>
      <c r="L412" s="117">
        <v>121953.34833333334</v>
      </c>
      <c r="M412" s="117">
        <f t="shared" si="12"/>
        <v>213337.26585211582</v>
      </c>
      <c r="N412" s="131">
        <v>22931.453001554168</v>
      </c>
      <c r="O412" s="117">
        <v>18615.15558333333</v>
      </c>
      <c r="P412" s="117">
        <v>10637.64</v>
      </c>
      <c r="Q412" s="117">
        <v>34292.239999999998</v>
      </c>
      <c r="R412" s="117">
        <v>7269.8474999999999</v>
      </c>
      <c r="S412" s="117">
        <v>9.370000000000001</v>
      </c>
      <c r="T412" s="117">
        <v>131.663844985</v>
      </c>
      <c r="U412" s="117">
        <v>113.35353346666666</v>
      </c>
      <c r="V412" s="117">
        <v>0</v>
      </c>
      <c r="W412" s="117">
        <v>94000.723463339164</v>
      </c>
      <c r="X412" s="117">
        <v>121953.34833333334</v>
      </c>
      <c r="Y412" s="132">
        <f t="shared" si="13"/>
        <v>215954.07179667251</v>
      </c>
    </row>
    <row r="413" spans="1:25" s="114" customFormat="1" ht="13" x14ac:dyDescent="0.3">
      <c r="A413" s="114">
        <v>408</v>
      </c>
      <c r="B413" s="114" t="s">
        <v>43</v>
      </c>
      <c r="C413" s="131">
        <v>336087.40444727999</v>
      </c>
      <c r="D413" s="117">
        <v>232493.70605566163</v>
      </c>
      <c r="E413" s="117">
        <v>143127.13855</v>
      </c>
      <c r="F413" s="117">
        <v>114952.12416666666</v>
      </c>
      <c r="G413" s="117">
        <v>100.7325</v>
      </c>
      <c r="H413" s="117">
        <v>2452.3059876500006</v>
      </c>
      <c r="I413" s="117">
        <v>2112.5837633333335</v>
      </c>
      <c r="J413" s="117">
        <v>0</v>
      </c>
      <c r="K413" s="117">
        <v>831325.9954705917</v>
      </c>
      <c r="L413" s="117">
        <v>2048447.1175000004</v>
      </c>
      <c r="M413" s="117">
        <f t="shared" si="12"/>
        <v>2879773.112970592</v>
      </c>
      <c r="N413" s="131">
        <v>427109.95951570832</v>
      </c>
      <c r="O413" s="117">
        <v>169791.09176666671</v>
      </c>
      <c r="P413" s="117">
        <v>155177.53952499997</v>
      </c>
      <c r="Q413" s="117">
        <v>143127.13855</v>
      </c>
      <c r="R413" s="117">
        <v>114952.12416666666</v>
      </c>
      <c r="S413" s="117">
        <v>100.7325</v>
      </c>
      <c r="T413" s="117">
        <v>2452.3059876500006</v>
      </c>
      <c r="U413" s="117">
        <v>2112.5837633333335</v>
      </c>
      <c r="V413" s="117">
        <v>0</v>
      </c>
      <c r="W413" s="117">
        <v>1014823.4757750251</v>
      </c>
      <c r="X413" s="117">
        <v>2048447.1175000004</v>
      </c>
      <c r="Y413" s="132">
        <f t="shared" si="13"/>
        <v>3063270.5932750255</v>
      </c>
    </row>
    <row r="414" spans="1:25" s="114" customFormat="1" ht="13" x14ac:dyDescent="0.3">
      <c r="A414" s="114">
        <v>409</v>
      </c>
      <c r="B414" s="114" t="s">
        <v>43</v>
      </c>
      <c r="C414" s="131">
        <v>139431.03876232103</v>
      </c>
      <c r="D414" s="117">
        <v>67246.025805475627</v>
      </c>
      <c r="E414" s="117">
        <v>79223.042968000009</v>
      </c>
      <c r="F414" s="117">
        <v>23981.279166666664</v>
      </c>
      <c r="G414" s="117">
        <v>30.611666666666665</v>
      </c>
      <c r="H414" s="117">
        <v>404.50644277999999</v>
      </c>
      <c r="I414" s="117">
        <v>438.81242966666667</v>
      </c>
      <c r="J414" s="117">
        <v>0</v>
      </c>
      <c r="K414" s="117">
        <v>310755.31724157673</v>
      </c>
      <c r="L414" s="117">
        <v>392417.98</v>
      </c>
      <c r="M414" s="117">
        <f t="shared" si="12"/>
        <v>703173.29724157671</v>
      </c>
      <c r="N414" s="131">
        <v>70451.538784183344</v>
      </c>
      <c r="O414" s="117">
        <v>77613.373766666671</v>
      </c>
      <c r="P414" s="117">
        <v>48136.371125999991</v>
      </c>
      <c r="Q414" s="117">
        <v>79223.042968000009</v>
      </c>
      <c r="R414" s="117">
        <v>23981.279166666664</v>
      </c>
      <c r="S414" s="117">
        <v>30.611666666666665</v>
      </c>
      <c r="T414" s="117">
        <v>404.50644277999999</v>
      </c>
      <c r="U414" s="117">
        <v>438.81242966666667</v>
      </c>
      <c r="V414" s="117">
        <v>0</v>
      </c>
      <c r="W414" s="117">
        <v>300279.53635063011</v>
      </c>
      <c r="X414" s="117">
        <v>392417.98</v>
      </c>
      <c r="Y414" s="132">
        <f t="shared" si="13"/>
        <v>692697.51635063009</v>
      </c>
    </row>
    <row r="415" spans="1:25" s="114" customFormat="1" ht="13" x14ac:dyDescent="0.3">
      <c r="A415" s="114">
        <v>410</v>
      </c>
      <c r="B415" s="114" t="s">
        <v>43</v>
      </c>
      <c r="C415" s="131">
        <v>214460.16578674622</v>
      </c>
      <c r="D415" s="117">
        <v>115914.58896624541</v>
      </c>
      <c r="E415" s="117">
        <v>104258.67999999998</v>
      </c>
      <c r="F415" s="117">
        <v>46718.04</v>
      </c>
      <c r="G415" s="117">
        <v>60.064166666666665</v>
      </c>
      <c r="H415" s="117">
        <v>938.85232795000002</v>
      </c>
      <c r="I415" s="117">
        <v>788.50312466666674</v>
      </c>
      <c r="J415" s="117">
        <v>0</v>
      </c>
      <c r="K415" s="117">
        <v>483138.89437227492</v>
      </c>
      <c r="L415" s="117">
        <v>811724.07666666666</v>
      </c>
      <c r="M415" s="117">
        <f t="shared" si="12"/>
        <v>1294862.9710389415</v>
      </c>
      <c r="N415" s="131">
        <v>163516.78045129162</v>
      </c>
      <c r="O415" s="117">
        <v>115671.51361666668</v>
      </c>
      <c r="P415" s="117">
        <v>80396.009999999995</v>
      </c>
      <c r="Q415" s="117">
        <v>104258.67999999998</v>
      </c>
      <c r="R415" s="117">
        <v>46718.04</v>
      </c>
      <c r="S415" s="117">
        <v>60.064166666666665</v>
      </c>
      <c r="T415" s="117">
        <v>938.85232795000002</v>
      </c>
      <c r="U415" s="117">
        <v>788.50312466666674</v>
      </c>
      <c r="V415" s="117">
        <v>0</v>
      </c>
      <c r="W415" s="117">
        <v>512348.44368724164</v>
      </c>
      <c r="X415" s="117">
        <v>811724.07666666666</v>
      </c>
      <c r="Y415" s="132">
        <f t="shared" si="13"/>
        <v>1324072.5203539082</v>
      </c>
    </row>
    <row r="416" spans="1:25" s="114" customFormat="1" ht="13" x14ac:dyDescent="0.3">
      <c r="A416" s="114">
        <v>411</v>
      </c>
      <c r="B416" s="114" t="s">
        <v>43</v>
      </c>
      <c r="C416" s="131">
        <v>47241.725514809652</v>
      </c>
      <c r="D416" s="117">
        <v>19990.826953082855</v>
      </c>
      <c r="E416" s="117">
        <v>30530.506050000007</v>
      </c>
      <c r="F416" s="117">
        <v>10379.422500000001</v>
      </c>
      <c r="G416" s="117">
        <v>14.741666666666667</v>
      </c>
      <c r="H416" s="117">
        <v>185.25053635499998</v>
      </c>
      <c r="I416" s="117">
        <v>156.67863966666667</v>
      </c>
      <c r="J416" s="117">
        <v>0</v>
      </c>
      <c r="K416" s="117">
        <v>108499.15186058085</v>
      </c>
      <c r="L416" s="117">
        <v>171336.96666666667</v>
      </c>
      <c r="M416" s="117">
        <f t="shared" si="12"/>
        <v>279836.11852724751</v>
      </c>
      <c r="N416" s="131">
        <v>32264.468415162501</v>
      </c>
      <c r="O416" s="117">
        <v>25732.71355</v>
      </c>
      <c r="P416" s="117">
        <v>13616.179200000004</v>
      </c>
      <c r="Q416" s="117">
        <v>30530.506050000007</v>
      </c>
      <c r="R416" s="117">
        <v>10379.422500000001</v>
      </c>
      <c r="S416" s="117">
        <v>14.741666666666667</v>
      </c>
      <c r="T416" s="117">
        <v>185.25053635499998</v>
      </c>
      <c r="U416" s="117">
        <v>156.67863966666667</v>
      </c>
      <c r="V416" s="117">
        <v>0</v>
      </c>
      <c r="W416" s="117">
        <v>112879.96055785085</v>
      </c>
      <c r="X416" s="117">
        <v>171336.96666666667</v>
      </c>
      <c r="Y416" s="132">
        <f t="shared" si="13"/>
        <v>284216.92722451751</v>
      </c>
    </row>
    <row r="417" spans="1:25" s="114" customFormat="1" ht="13" x14ac:dyDescent="0.3">
      <c r="A417" s="114">
        <v>412</v>
      </c>
      <c r="B417" s="114" t="s">
        <v>43</v>
      </c>
      <c r="C417" s="131">
        <v>2667.5167723317368</v>
      </c>
      <c r="D417" s="117">
        <v>5621.71613724493</v>
      </c>
      <c r="E417" s="117">
        <v>21896.269999999993</v>
      </c>
      <c r="F417" s="117">
        <v>442.40250000000009</v>
      </c>
      <c r="G417" s="117">
        <v>0.9275000000000001</v>
      </c>
      <c r="H417" s="117">
        <v>8.3501654599999977</v>
      </c>
      <c r="I417" s="117">
        <v>54.861129266666666</v>
      </c>
      <c r="J417" s="117">
        <v>0</v>
      </c>
      <c r="K417" s="117">
        <v>30692.044204303329</v>
      </c>
      <c r="L417" s="117">
        <v>7626.4625000000005</v>
      </c>
      <c r="M417" s="117">
        <f t="shared" si="12"/>
        <v>38318.506704303327</v>
      </c>
      <c r="N417" s="131">
        <v>1454.3204842833336</v>
      </c>
      <c r="O417" s="117">
        <v>1477.700316666667</v>
      </c>
      <c r="P417" s="117">
        <v>4295.97</v>
      </c>
      <c r="Q417" s="117">
        <v>21896.269999999993</v>
      </c>
      <c r="R417" s="117">
        <v>442.40250000000009</v>
      </c>
      <c r="S417" s="117">
        <v>0.9275000000000001</v>
      </c>
      <c r="T417" s="117">
        <v>8.3501654599999977</v>
      </c>
      <c r="U417" s="117">
        <v>54.861129266666666</v>
      </c>
      <c r="V417" s="117">
        <v>0</v>
      </c>
      <c r="W417" s="117">
        <v>29630.802095676667</v>
      </c>
      <c r="X417" s="117">
        <v>7626.4625000000005</v>
      </c>
      <c r="Y417" s="132">
        <f t="shared" si="13"/>
        <v>37257.264595676665</v>
      </c>
    </row>
    <row r="418" spans="1:25" s="114" customFormat="1" ht="13" x14ac:dyDescent="0.3">
      <c r="A418" s="114">
        <v>413</v>
      </c>
      <c r="B418" s="114" t="s">
        <v>43</v>
      </c>
      <c r="C418" s="131">
        <v>85.030576939962444</v>
      </c>
      <c r="D418" s="117">
        <v>3457.4733451887037</v>
      </c>
      <c r="E418" s="117">
        <v>18765.287899999999</v>
      </c>
      <c r="F418" s="117">
        <v>14.755833333333335</v>
      </c>
      <c r="G418" s="117">
        <v>0.03</v>
      </c>
      <c r="H418" s="117">
        <v>0.25645837199999999</v>
      </c>
      <c r="I418" s="117">
        <v>1.0638299333333332</v>
      </c>
      <c r="J418" s="117">
        <v>0</v>
      </c>
      <c r="K418" s="117">
        <v>22323.897943767333</v>
      </c>
      <c r="L418" s="117">
        <v>253.61249999999998</v>
      </c>
      <c r="M418" s="117">
        <f t="shared" si="12"/>
        <v>22577.510443767333</v>
      </c>
      <c r="N418" s="131">
        <v>44.666499789999989</v>
      </c>
      <c r="O418" s="117">
        <v>47.217316666666676</v>
      </c>
      <c r="P418" s="117">
        <v>2694.1869000000002</v>
      </c>
      <c r="Q418" s="117">
        <v>18765.287899999999</v>
      </c>
      <c r="R418" s="117">
        <v>14.755833333333335</v>
      </c>
      <c r="S418" s="117">
        <v>0.03</v>
      </c>
      <c r="T418" s="117">
        <v>0.25645837199999999</v>
      </c>
      <c r="U418" s="117">
        <v>1.0638299333333332</v>
      </c>
      <c r="V418" s="117">
        <v>0</v>
      </c>
      <c r="W418" s="117">
        <v>21567.464738095332</v>
      </c>
      <c r="X418" s="117">
        <v>253.61249999999998</v>
      </c>
      <c r="Y418" s="132">
        <f t="shared" si="13"/>
        <v>21821.077238095331</v>
      </c>
    </row>
    <row r="419" spans="1:25" s="114" customFormat="1" ht="13" x14ac:dyDescent="0.3">
      <c r="A419" s="114">
        <v>414</v>
      </c>
      <c r="B419" s="114" t="s">
        <v>43</v>
      </c>
      <c r="C419" s="131">
        <v>13218.778698655753</v>
      </c>
      <c r="D419" s="117">
        <v>11457.918336373414</v>
      </c>
      <c r="E419" s="117">
        <v>29793.70250000001</v>
      </c>
      <c r="F419" s="117">
        <v>3044.7016666666673</v>
      </c>
      <c r="G419" s="117">
        <v>3.8858333333333328</v>
      </c>
      <c r="H419" s="117">
        <v>56.333975175000006</v>
      </c>
      <c r="I419" s="117">
        <v>72.337935799999997</v>
      </c>
      <c r="J419" s="117">
        <v>0</v>
      </c>
      <c r="K419" s="117">
        <v>57647.658946004187</v>
      </c>
      <c r="L419" s="117">
        <v>51462.635833333326</v>
      </c>
      <c r="M419" s="117">
        <f t="shared" si="12"/>
        <v>109110.29477933751</v>
      </c>
      <c r="N419" s="131">
        <v>9811.5006763124984</v>
      </c>
      <c r="O419" s="117">
        <v>7147.6570666666657</v>
      </c>
      <c r="P419" s="117">
        <v>8336.2274999999972</v>
      </c>
      <c r="Q419" s="117">
        <v>29793.70250000001</v>
      </c>
      <c r="R419" s="117">
        <v>3044.7016666666673</v>
      </c>
      <c r="S419" s="117">
        <v>3.8858333333333328</v>
      </c>
      <c r="T419" s="117">
        <v>56.333975175000006</v>
      </c>
      <c r="U419" s="117">
        <v>72.337935799999997</v>
      </c>
      <c r="V419" s="117">
        <v>0</v>
      </c>
      <c r="W419" s="117">
        <v>58266.347153954179</v>
      </c>
      <c r="X419" s="117">
        <v>51462.635833333326</v>
      </c>
      <c r="Y419" s="132">
        <f t="shared" si="13"/>
        <v>109728.98298728751</v>
      </c>
    </row>
    <row r="420" spans="1:25" s="114" customFormat="1" ht="13" x14ac:dyDescent="0.3">
      <c r="A420" s="114">
        <v>415</v>
      </c>
      <c r="B420" s="114" t="s">
        <v>43</v>
      </c>
      <c r="C420" s="131">
        <v>93062.919479607299</v>
      </c>
      <c r="D420" s="117">
        <v>59260.314475601859</v>
      </c>
      <c r="E420" s="117">
        <v>75364.36</v>
      </c>
      <c r="F420" s="117">
        <v>16771.653333333332</v>
      </c>
      <c r="G420" s="117">
        <v>26.355</v>
      </c>
      <c r="H420" s="117">
        <v>286.73728025500003</v>
      </c>
      <c r="I420" s="117">
        <v>284.06576166666667</v>
      </c>
      <c r="J420" s="117">
        <v>0</v>
      </c>
      <c r="K420" s="117">
        <v>245056.40533046413</v>
      </c>
      <c r="L420" s="117">
        <v>281533.54749999999</v>
      </c>
      <c r="M420" s="117">
        <f t="shared" si="12"/>
        <v>526589.95283046411</v>
      </c>
      <c r="N420" s="131">
        <v>49940.076311079174</v>
      </c>
      <c r="O420" s="117">
        <v>51606.820466666664</v>
      </c>
      <c r="P420" s="117">
        <v>43164.270000000004</v>
      </c>
      <c r="Q420" s="117">
        <v>75364.36</v>
      </c>
      <c r="R420" s="117">
        <v>16771.653333333332</v>
      </c>
      <c r="S420" s="117">
        <v>26.355</v>
      </c>
      <c r="T420" s="117">
        <v>286.73728025500003</v>
      </c>
      <c r="U420" s="117">
        <v>284.06576166666667</v>
      </c>
      <c r="V420" s="117">
        <v>0</v>
      </c>
      <c r="W420" s="117">
        <v>237444.3381530008</v>
      </c>
      <c r="X420" s="117">
        <v>281533.54749999999</v>
      </c>
      <c r="Y420" s="132">
        <f t="shared" si="13"/>
        <v>518977.88565300079</v>
      </c>
    </row>
    <row r="421" spans="1:25" s="114" customFormat="1" ht="13" x14ac:dyDescent="0.3">
      <c r="A421" s="114">
        <v>416</v>
      </c>
      <c r="B421" s="114" t="s">
        <v>43</v>
      </c>
      <c r="C421" s="131">
        <v>120925.6779138327</v>
      </c>
      <c r="D421" s="117">
        <v>42197.744493678139</v>
      </c>
      <c r="E421" s="117">
        <v>21579.070329999999</v>
      </c>
      <c r="F421" s="117">
        <v>21883.317500000001</v>
      </c>
      <c r="G421" s="117">
        <v>30.5</v>
      </c>
      <c r="H421" s="117">
        <v>365.82073206499996</v>
      </c>
      <c r="I421" s="117">
        <v>358.13612833333332</v>
      </c>
      <c r="J421" s="117">
        <v>0</v>
      </c>
      <c r="K421" s="117">
        <v>207340.26709790918</v>
      </c>
      <c r="L421" s="117">
        <v>359870.33499999996</v>
      </c>
      <c r="M421" s="117">
        <f t="shared" si="12"/>
        <v>567210.6020979092</v>
      </c>
      <c r="N421" s="131">
        <v>63713.777501320823</v>
      </c>
      <c r="O421" s="117">
        <v>67136.921733333322</v>
      </c>
      <c r="P421" s="117">
        <v>29010.924075000006</v>
      </c>
      <c r="Q421" s="117">
        <v>21579.070329999999</v>
      </c>
      <c r="R421" s="117">
        <v>21883.317500000001</v>
      </c>
      <c r="S421" s="117">
        <v>30.5</v>
      </c>
      <c r="T421" s="117">
        <v>365.82073206499996</v>
      </c>
      <c r="U421" s="117">
        <v>358.13612833333332</v>
      </c>
      <c r="V421" s="117">
        <v>0</v>
      </c>
      <c r="W421" s="117">
        <v>204078.4680000525</v>
      </c>
      <c r="X421" s="117">
        <v>359870.33499999996</v>
      </c>
      <c r="Y421" s="132">
        <f t="shared" si="13"/>
        <v>563948.80300005246</v>
      </c>
    </row>
    <row r="422" spans="1:25" s="114" customFormat="1" ht="13" x14ac:dyDescent="0.3">
      <c r="A422" s="114">
        <v>417</v>
      </c>
      <c r="B422" s="114" t="s">
        <v>43</v>
      </c>
      <c r="C422" s="131">
        <v>163240.98440143271</v>
      </c>
      <c r="D422" s="117">
        <v>74751.098683528937</v>
      </c>
      <c r="E422" s="117">
        <v>81873.52</v>
      </c>
      <c r="F422" s="117">
        <v>34532.760833333334</v>
      </c>
      <c r="G422" s="117">
        <v>45.364166666666677</v>
      </c>
      <c r="H422" s="117">
        <v>633.01295576999996</v>
      </c>
      <c r="I422" s="117">
        <v>526.87282766666669</v>
      </c>
      <c r="J422" s="117">
        <v>0</v>
      </c>
      <c r="K422" s="117">
        <v>355603.61386839842</v>
      </c>
      <c r="L422" s="117">
        <v>580736.15916666656</v>
      </c>
      <c r="M422" s="117">
        <f t="shared" si="12"/>
        <v>936339.77303506504</v>
      </c>
      <c r="N422" s="131">
        <v>110249.756463275</v>
      </c>
      <c r="O422" s="117">
        <v>89001.073466666669</v>
      </c>
      <c r="P422" s="117">
        <v>51551.640000000007</v>
      </c>
      <c r="Q422" s="117">
        <v>81873.52</v>
      </c>
      <c r="R422" s="117">
        <v>34532.760833333334</v>
      </c>
      <c r="S422" s="117">
        <v>45.364166666666677</v>
      </c>
      <c r="T422" s="117">
        <v>633.01295576999996</v>
      </c>
      <c r="U422" s="117">
        <v>526.87282766666669</v>
      </c>
      <c r="V422" s="117">
        <v>0</v>
      </c>
      <c r="W422" s="117">
        <v>368414.00071337848</v>
      </c>
      <c r="X422" s="117">
        <v>580736.15916666656</v>
      </c>
      <c r="Y422" s="132">
        <f t="shared" si="13"/>
        <v>949150.1598800451</v>
      </c>
    </row>
    <row r="423" spans="1:25" s="114" customFormat="1" ht="13" x14ac:dyDescent="0.3">
      <c r="A423" s="114">
        <v>418</v>
      </c>
      <c r="B423" s="114" t="s">
        <v>43</v>
      </c>
      <c r="C423" s="131">
        <v>42315.250095126015</v>
      </c>
      <c r="D423" s="117">
        <v>31704.647895047321</v>
      </c>
      <c r="E423" s="117">
        <v>53605.571000000004</v>
      </c>
      <c r="F423" s="117">
        <v>9048.4541666666682</v>
      </c>
      <c r="G423" s="117">
        <v>12.116666666666669</v>
      </c>
      <c r="H423" s="117">
        <v>171.54473303999998</v>
      </c>
      <c r="I423" s="117">
        <v>513.25582033333342</v>
      </c>
      <c r="J423" s="117">
        <v>0</v>
      </c>
      <c r="K423" s="117">
        <v>137370.84037688002</v>
      </c>
      <c r="L423" s="117">
        <v>155370.35666666663</v>
      </c>
      <c r="M423" s="117">
        <f t="shared" si="12"/>
        <v>292741.19704354665</v>
      </c>
      <c r="N423" s="131">
        <v>29877.374337799996</v>
      </c>
      <c r="O423" s="117">
        <v>22983.558983333336</v>
      </c>
      <c r="P423" s="117">
        <v>22899.565800000008</v>
      </c>
      <c r="Q423" s="117">
        <v>53605.571000000004</v>
      </c>
      <c r="R423" s="117">
        <v>9048.4541666666682</v>
      </c>
      <c r="S423" s="117">
        <v>12.116666666666669</v>
      </c>
      <c r="T423" s="117">
        <v>171.54473303999998</v>
      </c>
      <c r="U423" s="117">
        <v>513.25582033333342</v>
      </c>
      <c r="V423" s="117">
        <v>0</v>
      </c>
      <c r="W423" s="117">
        <v>139111.44150784003</v>
      </c>
      <c r="X423" s="117">
        <v>155370.35666666663</v>
      </c>
      <c r="Y423" s="132">
        <f t="shared" si="13"/>
        <v>294481.79817450664</v>
      </c>
    </row>
    <row r="424" spans="1:25" s="114" customFormat="1" ht="13" x14ac:dyDescent="0.3">
      <c r="A424" s="114">
        <v>419</v>
      </c>
      <c r="B424" s="114" t="s">
        <v>43</v>
      </c>
      <c r="C424" s="131">
        <v>59051.091651900519</v>
      </c>
      <c r="D424" s="117">
        <v>29829.515637201144</v>
      </c>
      <c r="E424" s="117">
        <v>51204.509813333338</v>
      </c>
      <c r="F424" s="117">
        <v>12454.803333333335</v>
      </c>
      <c r="G424" s="117">
        <v>15.434166666666664</v>
      </c>
      <c r="H424" s="117">
        <v>228.56098061</v>
      </c>
      <c r="I424" s="117">
        <v>219.90606400000001</v>
      </c>
      <c r="J424" s="117">
        <v>0</v>
      </c>
      <c r="K424" s="117">
        <v>153003.82164704503</v>
      </c>
      <c r="L424" s="117">
        <v>209120.13749999998</v>
      </c>
      <c r="M424" s="117">
        <f t="shared" si="12"/>
        <v>362123.95914704504</v>
      </c>
      <c r="N424" s="131">
        <v>39807.704122908319</v>
      </c>
      <c r="O424" s="117">
        <v>32200.399883333335</v>
      </c>
      <c r="P424" s="117">
        <v>20828.365770666664</v>
      </c>
      <c r="Q424" s="117">
        <v>51204.509813333338</v>
      </c>
      <c r="R424" s="117">
        <v>12454.803333333335</v>
      </c>
      <c r="S424" s="117">
        <v>15.434166666666664</v>
      </c>
      <c r="T424" s="117">
        <v>228.56098061</v>
      </c>
      <c r="U424" s="117">
        <v>219.90606400000001</v>
      </c>
      <c r="V424" s="117">
        <v>0</v>
      </c>
      <c r="W424" s="117">
        <v>156959.68413485168</v>
      </c>
      <c r="X424" s="117">
        <v>209120.13749999998</v>
      </c>
      <c r="Y424" s="132">
        <f t="shared" si="13"/>
        <v>366079.82163485163</v>
      </c>
    </row>
    <row r="425" spans="1:25" s="114" customFormat="1" ht="13" x14ac:dyDescent="0.3">
      <c r="A425" s="114">
        <v>420</v>
      </c>
      <c r="B425" s="114" t="s">
        <v>43</v>
      </c>
      <c r="C425" s="131">
        <v>120467.65606763579</v>
      </c>
      <c r="D425" s="117">
        <v>45856.013780034227</v>
      </c>
      <c r="E425" s="117">
        <v>63342.94999999999</v>
      </c>
      <c r="F425" s="117">
        <v>23600.125</v>
      </c>
      <c r="G425" s="117">
        <v>34.875833333333325</v>
      </c>
      <c r="H425" s="117">
        <v>418.78188202000001</v>
      </c>
      <c r="I425" s="117">
        <v>350.54992199999998</v>
      </c>
      <c r="J425" s="117">
        <v>0</v>
      </c>
      <c r="K425" s="117">
        <v>254070.95248502333</v>
      </c>
      <c r="L425" s="117">
        <v>396634.38499999995</v>
      </c>
      <c r="M425" s="117">
        <f t="shared" si="12"/>
        <v>650705.33748502331</v>
      </c>
      <c r="N425" s="131">
        <v>72937.844451816651</v>
      </c>
      <c r="O425" s="117">
        <v>66246.567600000009</v>
      </c>
      <c r="P425" s="117">
        <v>31299.210000000003</v>
      </c>
      <c r="Q425" s="117">
        <v>63342.94999999999</v>
      </c>
      <c r="R425" s="117">
        <v>23600.125</v>
      </c>
      <c r="S425" s="117">
        <v>34.875833333333325</v>
      </c>
      <c r="T425" s="117">
        <v>418.78188202000001</v>
      </c>
      <c r="U425" s="117">
        <v>350.54992199999998</v>
      </c>
      <c r="V425" s="117">
        <v>0</v>
      </c>
      <c r="W425" s="117">
        <v>258230.90468916995</v>
      </c>
      <c r="X425" s="117">
        <v>396634.38499999995</v>
      </c>
      <c r="Y425" s="132">
        <f t="shared" si="13"/>
        <v>654865.28968916996</v>
      </c>
    </row>
    <row r="426" spans="1:25" s="114" customFormat="1" ht="13" x14ac:dyDescent="0.3">
      <c r="A426" s="114">
        <v>421</v>
      </c>
      <c r="B426" s="114" t="s">
        <v>43</v>
      </c>
      <c r="C426" s="131">
        <v>134048.02611784782</v>
      </c>
      <c r="D426" s="117">
        <v>89053.320046450492</v>
      </c>
      <c r="E426" s="117">
        <v>33789.187519999992</v>
      </c>
      <c r="F426" s="117">
        <v>27305.852499999997</v>
      </c>
      <c r="G426" s="117">
        <v>35.733333333333327</v>
      </c>
      <c r="H426" s="117">
        <v>535.92422778999992</v>
      </c>
      <c r="I426" s="117">
        <v>502.05810266666668</v>
      </c>
      <c r="J426" s="117">
        <v>0</v>
      </c>
      <c r="K426" s="117">
        <v>285270.10184808826</v>
      </c>
      <c r="L426" s="117">
        <v>477797.75666666665</v>
      </c>
      <c r="M426" s="117">
        <f t="shared" si="12"/>
        <v>763067.85851475492</v>
      </c>
      <c r="N426" s="131">
        <v>93340.13634009166</v>
      </c>
      <c r="O426" s="117">
        <v>72896.089733333327</v>
      </c>
      <c r="P426" s="117">
        <v>63744.011999999995</v>
      </c>
      <c r="Q426" s="117">
        <v>33789.187519999992</v>
      </c>
      <c r="R426" s="117">
        <v>27305.852499999997</v>
      </c>
      <c r="S426" s="117">
        <v>35.733333333333327</v>
      </c>
      <c r="T426" s="117">
        <v>535.92422778999992</v>
      </c>
      <c r="U426" s="117">
        <v>502.05810266666668</v>
      </c>
      <c r="V426" s="117">
        <v>0</v>
      </c>
      <c r="W426" s="117">
        <v>292148.99375721492</v>
      </c>
      <c r="X426" s="117">
        <v>477797.75666666665</v>
      </c>
      <c r="Y426" s="132">
        <f t="shared" si="13"/>
        <v>769946.75042388157</v>
      </c>
    </row>
    <row r="427" spans="1:25" s="114" customFormat="1" ht="13" x14ac:dyDescent="0.3">
      <c r="A427" s="114">
        <v>422</v>
      </c>
      <c r="B427" s="114" t="s">
        <v>43</v>
      </c>
      <c r="C427" s="131">
        <v>157173.30562477492</v>
      </c>
      <c r="D427" s="117">
        <v>55099.685100185889</v>
      </c>
      <c r="E427" s="117">
        <v>71151.474745</v>
      </c>
      <c r="F427" s="117">
        <v>27406.754166666666</v>
      </c>
      <c r="G427" s="117">
        <v>38.553333333333335</v>
      </c>
      <c r="H427" s="117">
        <v>463.24268876500008</v>
      </c>
      <c r="I427" s="117">
        <v>476.58096966666659</v>
      </c>
      <c r="J427" s="117">
        <v>0</v>
      </c>
      <c r="K427" s="117">
        <v>311809.59662839246</v>
      </c>
      <c r="L427" s="117">
        <v>453530.00833333336</v>
      </c>
      <c r="M427" s="117">
        <f t="shared" si="12"/>
        <v>765339.60496172588</v>
      </c>
      <c r="N427" s="131">
        <v>80681.434959904174</v>
      </c>
      <c r="O427" s="117">
        <v>87404.47653333332</v>
      </c>
      <c r="P427" s="117">
        <v>38034.988651</v>
      </c>
      <c r="Q427" s="117">
        <v>71151.474745</v>
      </c>
      <c r="R427" s="117">
        <v>27406.754166666666</v>
      </c>
      <c r="S427" s="117">
        <v>38.553333333333335</v>
      </c>
      <c r="T427" s="117">
        <v>463.24268876500008</v>
      </c>
      <c r="U427" s="117">
        <v>476.58096966666659</v>
      </c>
      <c r="V427" s="117">
        <v>0</v>
      </c>
      <c r="W427" s="117">
        <v>305657.5060476691</v>
      </c>
      <c r="X427" s="117">
        <v>453530.00833333336</v>
      </c>
      <c r="Y427" s="132">
        <f t="shared" si="13"/>
        <v>759187.5143810024</v>
      </c>
    </row>
    <row r="428" spans="1:25" s="114" customFormat="1" ht="13" x14ac:dyDescent="0.3">
      <c r="A428" s="114">
        <v>423</v>
      </c>
      <c r="B428" s="114" t="s">
        <v>43</v>
      </c>
      <c r="C428" s="131">
        <v>248668.52546701414</v>
      </c>
      <c r="D428" s="117">
        <v>83316.789528620866</v>
      </c>
      <c r="E428" s="117">
        <v>85179.992175999985</v>
      </c>
      <c r="F428" s="117">
        <v>48924.838333333319</v>
      </c>
      <c r="G428" s="117">
        <v>72.629166666666677</v>
      </c>
      <c r="H428" s="117">
        <v>859.83575581000002</v>
      </c>
      <c r="I428" s="117">
        <v>743.13782800000001</v>
      </c>
      <c r="J428" s="117">
        <v>0</v>
      </c>
      <c r="K428" s="117">
        <v>467765.74825544498</v>
      </c>
      <c r="L428" s="117">
        <v>807348.90916666668</v>
      </c>
      <c r="M428" s="117">
        <f t="shared" si="12"/>
        <v>1275114.6574221116</v>
      </c>
      <c r="N428" s="131">
        <v>149754.72747024163</v>
      </c>
      <c r="O428" s="117">
        <v>136799.68546666668</v>
      </c>
      <c r="P428" s="117">
        <v>55812.190598666646</v>
      </c>
      <c r="Q428" s="117">
        <v>85179.992175999985</v>
      </c>
      <c r="R428" s="117">
        <v>48924.838333333319</v>
      </c>
      <c r="S428" s="117">
        <v>72.629166666666677</v>
      </c>
      <c r="T428" s="117">
        <v>859.83575581000002</v>
      </c>
      <c r="U428" s="117">
        <v>743.13782800000001</v>
      </c>
      <c r="V428" s="117">
        <v>0</v>
      </c>
      <c r="W428" s="117">
        <v>478147.03679538495</v>
      </c>
      <c r="X428" s="117">
        <v>807348.90916666668</v>
      </c>
      <c r="Y428" s="132">
        <f t="shared" si="13"/>
        <v>1285495.9459620516</v>
      </c>
    </row>
    <row r="429" spans="1:25" s="114" customFormat="1" ht="13" x14ac:dyDescent="0.3">
      <c r="A429" s="114">
        <v>424</v>
      </c>
      <c r="B429" s="114" t="s">
        <v>43</v>
      </c>
      <c r="C429" s="131">
        <v>252040.83892127837</v>
      </c>
      <c r="D429" s="117">
        <v>103442.65836310493</v>
      </c>
      <c r="E429" s="117">
        <v>97273.24</v>
      </c>
      <c r="F429" s="117">
        <v>49396.274999999994</v>
      </c>
      <c r="G429" s="117">
        <v>69.306666666666672</v>
      </c>
      <c r="H429" s="117">
        <v>870.70324629999993</v>
      </c>
      <c r="I429" s="117">
        <v>737.92623200000014</v>
      </c>
      <c r="J429" s="117">
        <v>0</v>
      </c>
      <c r="K429" s="117">
        <v>503830.94842934993</v>
      </c>
      <c r="L429" s="117">
        <v>824947.63416666666</v>
      </c>
      <c r="M429" s="117">
        <f t="shared" si="12"/>
        <v>1328778.5825960166</v>
      </c>
      <c r="N429" s="131">
        <v>151647.48206391666</v>
      </c>
      <c r="O429" s="117">
        <v>138664.17473333332</v>
      </c>
      <c r="P429" s="117">
        <v>71394.930000000022</v>
      </c>
      <c r="Q429" s="117">
        <v>97273.24</v>
      </c>
      <c r="R429" s="117">
        <v>49396.274999999994</v>
      </c>
      <c r="S429" s="117">
        <v>69.306666666666672</v>
      </c>
      <c r="T429" s="117">
        <v>870.70324629999993</v>
      </c>
      <c r="U429" s="117">
        <v>737.92623200000014</v>
      </c>
      <c r="V429" s="117">
        <v>0</v>
      </c>
      <c r="W429" s="117">
        <v>510054.03794221662</v>
      </c>
      <c r="X429" s="117">
        <v>824947.63416666666</v>
      </c>
      <c r="Y429" s="132">
        <f t="shared" si="13"/>
        <v>1335001.6721088833</v>
      </c>
    </row>
    <row r="430" spans="1:25" s="114" customFormat="1" ht="13" x14ac:dyDescent="0.3">
      <c r="A430" s="114">
        <v>425</v>
      </c>
      <c r="B430" s="114" t="s">
        <v>43</v>
      </c>
      <c r="C430" s="131">
        <v>5783.4742615032765</v>
      </c>
      <c r="D430" s="117">
        <v>12799.224400403056</v>
      </c>
      <c r="E430" s="117">
        <v>32692.760000000006</v>
      </c>
      <c r="F430" s="117">
        <v>935.82499999999982</v>
      </c>
      <c r="G430" s="117">
        <v>0.65916666666666657</v>
      </c>
      <c r="H430" s="117">
        <v>15.401803837999999</v>
      </c>
      <c r="I430" s="117">
        <v>56.684428233333328</v>
      </c>
      <c r="J430" s="117">
        <v>0</v>
      </c>
      <c r="K430" s="117">
        <v>52284.02906064433</v>
      </c>
      <c r="L430" s="117">
        <v>14512.334166666667</v>
      </c>
      <c r="M430" s="117">
        <f t="shared" si="12"/>
        <v>66796.363227310998</v>
      </c>
      <c r="N430" s="131">
        <v>2682.4808351183333</v>
      </c>
      <c r="O430" s="117">
        <v>3235.4463833333334</v>
      </c>
      <c r="P430" s="117">
        <v>9819.36</v>
      </c>
      <c r="Q430" s="117">
        <v>32692.760000000006</v>
      </c>
      <c r="R430" s="117">
        <v>935.82499999999982</v>
      </c>
      <c r="S430" s="117">
        <v>0.65916666666666657</v>
      </c>
      <c r="T430" s="117">
        <v>15.401803837999999</v>
      </c>
      <c r="U430" s="117">
        <v>56.684428233333328</v>
      </c>
      <c r="V430" s="117">
        <v>0</v>
      </c>
      <c r="W430" s="117">
        <v>49438.617617189666</v>
      </c>
      <c r="X430" s="117">
        <v>14512.334166666667</v>
      </c>
      <c r="Y430" s="132">
        <f t="shared" si="13"/>
        <v>63950.951783856333</v>
      </c>
    </row>
    <row r="431" spans="1:25" s="114" customFormat="1" ht="13" x14ac:dyDescent="0.3">
      <c r="A431" s="114">
        <v>426</v>
      </c>
      <c r="B431" s="114" t="s">
        <v>43</v>
      </c>
      <c r="C431" s="131">
        <v>197690.52965637229</v>
      </c>
      <c r="D431" s="117">
        <v>119676.61475019356</v>
      </c>
      <c r="E431" s="117">
        <v>108461.49128000002</v>
      </c>
      <c r="F431" s="117">
        <v>38459.297500000001</v>
      </c>
      <c r="G431" s="117">
        <v>54.447499999999998</v>
      </c>
      <c r="H431" s="117">
        <v>704.17464039499998</v>
      </c>
      <c r="I431" s="117">
        <v>977.66753233333327</v>
      </c>
      <c r="J431" s="117">
        <v>0</v>
      </c>
      <c r="K431" s="117">
        <v>466024.22285929421</v>
      </c>
      <c r="L431" s="117">
        <v>653461.4916666667</v>
      </c>
      <c r="M431" s="117">
        <f t="shared" si="12"/>
        <v>1119485.7145259609</v>
      </c>
      <c r="N431" s="131">
        <v>122643.74986879581</v>
      </c>
      <c r="O431" s="117">
        <v>108514.03038333333</v>
      </c>
      <c r="P431" s="117">
        <v>85835.253539999991</v>
      </c>
      <c r="Q431" s="117">
        <v>108461.49128000002</v>
      </c>
      <c r="R431" s="117">
        <v>38459.297500000001</v>
      </c>
      <c r="S431" s="117">
        <v>54.447499999999998</v>
      </c>
      <c r="T431" s="117">
        <v>704.17464039499998</v>
      </c>
      <c r="U431" s="117">
        <v>977.66753233333327</v>
      </c>
      <c r="V431" s="117">
        <v>0</v>
      </c>
      <c r="W431" s="117">
        <v>465650.11224485748</v>
      </c>
      <c r="X431" s="117">
        <v>653461.4916666667</v>
      </c>
      <c r="Y431" s="132">
        <f t="shared" si="13"/>
        <v>1119111.6039115242</v>
      </c>
    </row>
    <row r="432" spans="1:25" s="114" customFormat="1" ht="13" x14ac:dyDescent="0.3">
      <c r="A432" s="114">
        <v>427</v>
      </c>
      <c r="B432" s="114" t="s">
        <v>43</v>
      </c>
      <c r="C432" s="131">
        <v>103087.25507848848</v>
      </c>
      <c r="D432" s="117">
        <v>43957.083631369023</v>
      </c>
      <c r="E432" s="117">
        <v>63250.020576666662</v>
      </c>
      <c r="F432" s="117">
        <v>17692.706666666669</v>
      </c>
      <c r="G432" s="117">
        <v>26.795000000000002</v>
      </c>
      <c r="H432" s="117">
        <v>287.513286145</v>
      </c>
      <c r="I432" s="117">
        <v>327.90259166666669</v>
      </c>
      <c r="J432" s="117">
        <v>0</v>
      </c>
      <c r="K432" s="117">
        <v>228629.2768310025</v>
      </c>
      <c r="L432" s="117">
        <v>287744.77250000002</v>
      </c>
      <c r="M432" s="117">
        <f t="shared" si="12"/>
        <v>516374.04933100252</v>
      </c>
      <c r="N432" s="131">
        <v>50075.230670254154</v>
      </c>
      <c r="O432" s="117">
        <v>57518.087183333322</v>
      </c>
      <c r="P432" s="117">
        <v>31219.047351333327</v>
      </c>
      <c r="Q432" s="117">
        <v>63250.020576666662</v>
      </c>
      <c r="R432" s="117">
        <v>17692.706666666669</v>
      </c>
      <c r="S432" s="117">
        <v>26.795000000000002</v>
      </c>
      <c r="T432" s="117">
        <v>287.513286145</v>
      </c>
      <c r="U432" s="117">
        <v>327.90259166666669</v>
      </c>
      <c r="V432" s="117">
        <v>0</v>
      </c>
      <c r="W432" s="117">
        <v>220397.30332606583</v>
      </c>
      <c r="X432" s="117">
        <v>287744.77250000002</v>
      </c>
      <c r="Y432" s="132">
        <f t="shared" si="13"/>
        <v>508142.07582606585</v>
      </c>
    </row>
    <row r="433" spans="1:25" s="114" customFormat="1" ht="13" x14ac:dyDescent="0.3">
      <c r="A433" s="114">
        <v>428</v>
      </c>
      <c r="B433" s="114" t="s">
        <v>43</v>
      </c>
      <c r="C433" s="131">
        <v>361.44929420735679</v>
      </c>
      <c r="D433" s="117">
        <v>281.40878806380982</v>
      </c>
      <c r="E433" s="117">
        <v>13898.869999999997</v>
      </c>
      <c r="F433" s="117">
        <v>78.375833333333318</v>
      </c>
      <c r="G433" s="117">
        <v>0.12999999999999998</v>
      </c>
      <c r="H433" s="117">
        <v>1.3994482269999999</v>
      </c>
      <c r="I433" s="117">
        <v>1.4703773666666666</v>
      </c>
      <c r="J433" s="117">
        <v>0</v>
      </c>
      <c r="K433" s="117">
        <v>14623.103741198163</v>
      </c>
      <c r="L433" s="117">
        <v>1331.41</v>
      </c>
      <c r="M433" s="117">
        <f t="shared" si="12"/>
        <v>15954.513741198163</v>
      </c>
      <c r="N433" s="131">
        <v>243.73723286916666</v>
      </c>
      <c r="O433" s="117">
        <v>197.09221666666667</v>
      </c>
      <c r="P433" s="117">
        <v>204.56999999999996</v>
      </c>
      <c r="Q433" s="117">
        <v>13898.869999999997</v>
      </c>
      <c r="R433" s="117">
        <v>78.375833333333318</v>
      </c>
      <c r="S433" s="117">
        <v>0.12999999999999998</v>
      </c>
      <c r="T433" s="117">
        <v>1.3994482269999999</v>
      </c>
      <c r="U433" s="117">
        <v>1.4703773666666666</v>
      </c>
      <c r="V433" s="117">
        <v>0</v>
      </c>
      <c r="W433" s="117">
        <v>14625.64510846283</v>
      </c>
      <c r="X433" s="117">
        <v>1331.41</v>
      </c>
      <c r="Y433" s="132">
        <f t="shared" si="13"/>
        <v>15957.05510846283</v>
      </c>
    </row>
    <row r="434" spans="1:25" s="114" customFormat="1" ht="13" x14ac:dyDescent="0.3">
      <c r="A434" s="114">
        <v>429</v>
      </c>
      <c r="B434" s="114" t="s">
        <v>43</v>
      </c>
      <c r="C434" s="131">
        <v>4789.3562976980757</v>
      </c>
      <c r="D434" s="117">
        <v>4330.0546379502584</v>
      </c>
      <c r="E434" s="117">
        <v>19729.384096500002</v>
      </c>
      <c r="F434" s="117">
        <v>1093.1541666666667</v>
      </c>
      <c r="G434" s="117">
        <v>3.9441666666666659</v>
      </c>
      <c r="H434" s="117">
        <v>17.815793889999998</v>
      </c>
      <c r="I434" s="117">
        <v>27.780810433333333</v>
      </c>
      <c r="J434" s="117">
        <v>0</v>
      </c>
      <c r="K434" s="117">
        <v>29991.489969805007</v>
      </c>
      <c r="L434" s="117">
        <v>19758.341666666664</v>
      </c>
      <c r="M434" s="117">
        <f t="shared" si="12"/>
        <v>49749.831636471674</v>
      </c>
      <c r="N434" s="131">
        <v>3102.9174358416672</v>
      </c>
      <c r="O434" s="117">
        <v>2620.0697666666665</v>
      </c>
      <c r="P434" s="117">
        <v>3187.4100948333339</v>
      </c>
      <c r="Q434" s="117">
        <v>19729.384096500002</v>
      </c>
      <c r="R434" s="117">
        <v>1093.1541666666667</v>
      </c>
      <c r="S434" s="117">
        <v>3.9441666666666659</v>
      </c>
      <c r="T434" s="117">
        <v>17.815793889999998</v>
      </c>
      <c r="U434" s="117">
        <v>27.780810433333333</v>
      </c>
      <c r="V434" s="117">
        <v>0</v>
      </c>
      <c r="W434" s="117">
        <v>29782.476331498339</v>
      </c>
      <c r="X434" s="117">
        <v>19758.341666666664</v>
      </c>
      <c r="Y434" s="132">
        <f t="shared" si="13"/>
        <v>49540.817998165003</v>
      </c>
    </row>
    <row r="435" spans="1:25" s="114" customFormat="1" ht="13" x14ac:dyDescent="0.3">
      <c r="A435" s="114">
        <v>430</v>
      </c>
      <c r="B435" s="114" t="s">
        <v>43</v>
      </c>
      <c r="C435" s="131">
        <v>81121.680435455681</v>
      </c>
      <c r="D435" s="117">
        <v>36187.846257020989</v>
      </c>
      <c r="E435" s="117">
        <v>55991.30000000001</v>
      </c>
      <c r="F435" s="117">
        <v>16974.625</v>
      </c>
      <c r="G435" s="117">
        <v>23.483333333333334</v>
      </c>
      <c r="H435" s="117">
        <v>306.37258286000002</v>
      </c>
      <c r="I435" s="117">
        <v>274.49442899999997</v>
      </c>
      <c r="J435" s="117">
        <v>0</v>
      </c>
      <c r="K435" s="117">
        <v>190879.80203767004</v>
      </c>
      <c r="L435" s="117">
        <v>286728.80416666664</v>
      </c>
      <c r="M435" s="117">
        <f t="shared" si="12"/>
        <v>477608.60620433668</v>
      </c>
      <c r="N435" s="131">
        <v>53359.89151478334</v>
      </c>
      <c r="O435" s="117">
        <v>44324.544916666666</v>
      </c>
      <c r="P435" s="117">
        <v>24957.540000000005</v>
      </c>
      <c r="Q435" s="117">
        <v>55991.30000000001</v>
      </c>
      <c r="R435" s="117">
        <v>16974.625</v>
      </c>
      <c r="S435" s="117">
        <v>23.483333333333334</v>
      </c>
      <c r="T435" s="117">
        <v>306.37258286000002</v>
      </c>
      <c r="U435" s="117">
        <v>274.49442899999997</v>
      </c>
      <c r="V435" s="117">
        <v>0</v>
      </c>
      <c r="W435" s="117">
        <v>196212.25177664339</v>
      </c>
      <c r="X435" s="117">
        <v>286728.80416666664</v>
      </c>
      <c r="Y435" s="132">
        <f t="shared" si="13"/>
        <v>482941.05594331003</v>
      </c>
    </row>
    <row r="436" spans="1:25" s="114" customFormat="1" ht="13" x14ac:dyDescent="0.3">
      <c r="A436" s="114">
        <v>431</v>
      </c>
      <c r="B436" s="114" t="s">
        <v>43</v>
      </c>
      <c r="C436" s="131">
        <v>67858.321145447029</v>
      </c>
      <c r="D436" s="117">
        <v>29709.391788522957</v>
      </c>
      <c r="E436" s="117">
        <v>50774</v>
      </c>
      <c r="F436" s="117">
        <v>13900.627500000001</v>
      </c>
      <c r="G436" s="117">
        <v>18.746666666666666</v>
      </c>
      <c r="H436" s="117">
        <v>254.57623981999998</v>
      </c>
      <c r="I436" s="117">
        <v>205.59797266666666</v>
      </c>
      <c r="J436" s="117">
        <v>0</v>
      </c>
      <c r="K436" s="117">
        <v>162721.26131312331</v>
      </c>
      <c r="L436" s="117">
        <v>235035</v>
      </c>
      <c r="M436" s="117">
        <f t="shared" si="12"/>
        <v>397756.26131312328</v>
      </c>
      <c r="N436" s="131">
        <v>44338.695101983329</v>
      </c>
      <c r="O436" s="117">
        <v>37097.451050000003</v>
      </c>
      <c r="P436" s="117">
        <v>20457</v>
      </c>
      <c r="Q436" s="117">
        <v>50774</v>
      </c>
      <c r="R436" s="117">
        <v>13900.627500000001</v>
      </c>
      <c r="S436" s="117">
        <v>18.746666666666666</v>
      </c>
      <c r="T436" s="117">
        <v>254.57623981999998</v>
      </c>
      <c r="U436" s="117">
        <v>205.59797266666666</v>
      </c>
      <c r="V436" s="117">
        <v>0</v>
      </c>
      <c r="W436" s="117">
        <v>167046.69453113666</v>
      </c>
      <c r="X436" s="117">
        <v>235035</v>
      </c>
      <c r="Y436" s="132">
        <f t="shared" si="13"/>
        <v>402081.69453113666</v>
      </c>
    </row>
    <row r="437" spans="1:25" s="114" customFormat="1" ht="13" x14ac:dyDescent="0.3">
      <c r="A437" s="114">
        <v>432</v>
      </c>
      <c r="B437" s="114" t="s">
        <v>43</v>
      </c>
      <c r="C437" s="131">
        <v>159.88042319949292</v>
      </c>
      <c r="D437" s="117">
        <v>26598.653625542505</v>
      </c>
      <c r="E437" s="117">
        <v>35255.021939999999</v>
      </c>
      <c r="F437" s="117">
        <v>1175.7141666666666</v>
      </c>
      <c r="G437" s="117">
        <v>0.1075</v>
      </c>
      <c r="H437" s="117">
        <v>8.0678820519999999</v>
      </c>
      <c r="I437" s="117">
        <v>189.76882499999996</v>
      </c>
      <c r="J437" s="117">
        <v>0</v>
      </c>
      <c r="K437" s="117">
        <v>63387.214362460654</v>
      </c>
      <c r="L437" s="117">
        <v>16266.928333333335</v>
      </c>
      <c r="M437" s="117">
        <f t="shared" si="12"/>
        <v>79654.142695793984</v>
      </c>
      <c r="N437" s="131">
        <v>1405.1561240566664</v>
      </c>
      <c r="O437" s="117">
        <v>0</v>
      </c>
      <c r="P437" s="117">
        <v>20661.570000000003</v>
      </c>
      <c r="Q437" s="117">
        <v>35255.021939999999</v>
      </c>
      <c r="R437" s="117">
        <v>1175.7141666666666</v>
      </c>
      <c r="S437" s="117">
        <v>0.1075</v>
      </c>
      <c r="T437" s="117">
        <v>8.0678820519999999</v>
      </c>
      <c r="U437" s="117">
        <v>189.76882499999996</v>
      </c>
      <c r="V437" s="117">
        <v>0</v>
      </c>
      <c r="W437" s="117">
        <v>58695.406437775324</v>
      </c>
      <c r="X437" s="117">
        <v>16266.928333333335</v>
      </c>
      <c r="Y437" s="132">
        <f t="shared" si="13"/>
        <v>74962.334771108654</v>
      </c>
    </row>
    <row r="438" spans="1:25" s="114" customFormat="1" ht="13" x14ac:dyDescent="0.3">
      <c r="A438" s="114">
        <v>433</v>
      </c>
      <c r="B438" s="114" t="s">
        <v>43</v>
      </c>
      <c r="C438" s="131">
        <v>433638.39820177393</v>
      </c>
      <c r="D438" s="117">
        <v>146955.03771503438</v>
      </c>
      <c r="E438" s="117">
        <v>117399.22116</v>
      </c>
      <c r="F438" s="117">
        <v>74924.565000000002</v>
      </c>
      <c r="G438" s="117">
        <v>103.86749999999999</v>
      </c>
      <c r="H438" s="117">
        <v>1246.1128908499998</v>
      </c>
      <c r="I438" s="117">
        <v>1265.6438406666668</v>
      </c>
      <c r="J438" s="117">
        <v>0</v>
      </c>
      <c r="K438" s="117">
        <v>775532.84630832507</v>
      </c>
      <c r="L438" s="117">
        <v>1231837.9366666668</v>
      </c>
      <c r="M438" s="117">
        <f t="shared" si="12"/>
        <v>2007370.7829749919</v>
      </c>
      <c r="N438" s="131">
        <v>217031.32848970834</v>
      </c>
      <c r="O438" s="117">
        <v>241521.53954999999</v>
      </c>
      <c r="P438" s="117">
        <v>101328.96104666666</v>
      </c>
      <c r="Q438" s="117">
        <v>117399.22116</v>
      </c>
      <c r="R438" s="117">
        <v>74924.565000000002</v>
      </c>
      <c r="S438" s="117">
        <v>103.86749999999999</v>
      </c>
      <c r="T438" s="117">
        <v>1246.1128908499998</v>
      </c>
      <c r="U438" s="117">
        <v>1265.6438406666668</v>
      </c>
      <c r="V438" s="117">
        <v>0</v>
      </c>
      <c r="W438" s="117">
        <v>754821.23947789159</v>
      </c>
      <c r="X438" s="117">
        <v>1231837.9366666668</v>
      </c>
      <c r="Y438" s="132">
        <f t="shared" si="13"/>
        <v>1986659.1761445585</v>
      </c>
    </row>
    <row r="439" spans="1:25" s="114" customFormat="1" ht="13" x14ac:dyDescent="0.3">
      <c r="A439" s="114">
        <v>434</v>
      </c>
      <c r="B439" s="114" t="s">
        <v>43</v>
      </c>
      <c r="C439" s="131">
        <v>149290.67453475515</v>
      </c>
      <c r="D439" s="117">
        <v>81453.759718219837</v>
      </c>
      <c r="E439" s="117">
        <v>84503.758072000011</v>
      </c>
      <c r="F439" s="117">
        <v>40030.754166666666</v>
      </c>
      <c r="G439" s="117">
        <v>53.946666666666665</v>
      </c>
      <c r="H439" s="117">
        <v>805.32031584999993</v>
      </c>
      <c r="I439" s="117">
        <v>810.29633799999999</v>
      </c>
      <c r="J439" s="117">
        <v>0</v>
      </c>
      <c r="K439" s="117">
        <v>356948.5098121583</v>
      </c>
      <c r="L439" s="117">
        <v>696070.47750000004</v>
      </c>
      <c r="M439" s="117">
        <f t="shared" si="12"/>
        <v>1053018.9873121583</v>
      </c>
      <c r="N439" s="131">
        <v>140259.95501054166</v>
      </c>
      <c r="O439" s="117">
        <v>78745.399883333332</v>
      </c>
      <c r="P439" s="117">
        <v>54940.829987333338</v>
      </c>
      <c r="Q439" s="117">
        <v>84503.758072000011</v>
      </c>
      <c r="R439" s="117">
        <v>40030.754166666666</v>
      </c>
      <c r="S439" s="117">
        <v>53.946666666666665</v>
      </c>
      <c r="T439" s="117">
        <v>805.32031584999993</v>
      </c>
      <c r="U439" s="117">
        <v>810.29633799999999</v>
      </c>
      <c r="V439" s="117">
        <v>0</v>
      </c>
      <c r="W439" s="117">
        <v>400150.26044039166</v>
      </c>
      <c r="X439" s="117">
        <v>696070.47750000004</v>
      </c>
      <c r="Y439" s="132">
        <f t="shared" si="13"/>
        <v>1096220.7379403918</v>
      </c>
    </row>
    <row r="440" spans="1:25" s="114" customFormat="1" ht="13" x14ac:dyDescent="0.3">
      <c r="A440" s="114">
        <v>435</v>
      </c>
      <c r="B440" s="114" t="s">
        <v>43</v>
      </c>
      <c r="C440" s="131">
        <v>448388.54188977648</v>
      </c>
      <c r="D440" s="117">
        <v>164936.03104929012</v>
      </c>
      <c r="E440" s="117">
        <v>124318.32445000001</v>
      </c>
      <c r="F440" s="117">
        <v>73833.24500000001</v>
      </c>
      <c r="G440" s="117">
        <v>109.63250000000001</v>
      </c>
      <c r="H440" s="117">
        <v>1203.3864544000003</v>
      </c>
      <c r="I440" s="117">
        <v>1356.8797030000003</v>
      </c>
      <c r="J440" s="117">
        <v>0</v>
      </c>
      <c r="K440" s="117">
        <v>814146.04104646656</v>
      </c>
      <c r="L440" s="117">
        <v>1206776.1541666668</v>
      </c>
      <c r="M440" s="117">
        <f t="shared" si="12"/>
        <v>2020922.1952131335</v>
      </c>
      <c r="N440" s="131">
        <v>209589.80747466671</v>
      </c>
      <c r="O440" s="117">
        <v>250733.00191666666</v>
      </c>
      <c r="P440" s="117">
        <v>115810.65697499999</v>
      </c>
      <c r="Q440" s="117">
        <v>124318.32445000001</v>
      </c>
      <c r="R440" s="117">
        <v>73833.24500000001</v>
      </c>
      <c r="S440" s="117">
        <v>109.63250000000001</v>
      </c>
      <c r="T440" s="117">
        <v>1203.3864544000003</v>
      </c>
      <c r="U440" s="117">
        <v>1356.8797030000003</v>
      </c>
      <c r="V440" s="117">
        <v>0</v>
      </c>
      <c r="W440" s="117">
        <v>776954.9344737333</v>
      </c>
      <c r="X440" s="117">
        <v>1206776.1541666668</v>
      </c>
      <c r="Y440" s="132">
        <f t="shared" si="13"/>
        <v>1983731.0886404002</v>
      </c>
    </row>
    <row r="441" spans="1:25" s="114" customFormat="1" ht="13" x14ac:dyDescent="0.3">
      <c r="A441" s="114">
        <v>436</v>
      </c>
      <c r="B441" s="114" t="s">
        <v>43</v>
      </c>
      <c r="C441" s="131">
        <v>79372.523460306271</v>
      </c>
      <c r="D441" s="117">
        <v>31877.684132116236</v>
      </c>
      <c r="E441" s="117">
        <v>52908.349999999984</v>
      </c>
      <c r="F441" s="117">
        <v>14196.94</v>
      </c>
      <c r="G441" s="117">
        <v>22.435833333333335</v>
      </c>
      <c r="H441" s="117">
        <v>240.54084753499998</v>
      </c>
      <c r="I441" s="117">
        <v>236.0325016666666</v>
      </c>
      <c r="J441" s="117">
        <v>0</v>
      </c>
      <c r="K441" s="117">
        <v>178854.5067749575</v>
      </c>
      <c r="L441" s="117">
        <v>237690.0325</v>
      </c>
      <c r="M441" s="117">
        <f t="shared" si="12"/>
        <v>416544.5392749575</v>
      </c>
      <c r="N441" s="131">
        <v>41894.19761234583</v>
      </c>
      <c r="O441" s="117">
        <v>44061.979400000004</v>
      </c>
      <c r="P441" s="117">
        <v>22298.13</v>
      </c>
      <c r="Q441" s="117">
        <v>52908.349999999984</v>
      </c>
      <c r="R441" s="117">
        <v>14196.94</v>
      </c>
      <c r="S441" s="117">
        <v>22.435833333333335</v>
      </c>
      <c r="T441" s="117">
        <v>240.54084753499998</v>
      </c>
      <c r="U441" s="117">
        <v>236.0325016666666</v>
      </c>
      <c r="V441" s="117">
        <v>0</v>
      </c>
      <c r="W441" s="117">
        <v>175858.60619488082</v>
      </c>
      <c r="X441" s="117">
        <v>237690.0325</v>
      </c>
      <c r="Y441" s="132">
        <f t="shared" si="13"/>
        <v>413548.63869488082</v>
      </c>
    </row>
    <row r="442" spans="1:25" s="114" customFormat="1" ht="13" x14ac:dyDescent="0.3">
      <c r="A442" s="114">
        <v>437</v>
      </c>
      <c r="B442" s="114" t="s">
        <v>43</v>
      </c>
      <c r="C442" s="131">
        <v>109433.39042214346</v>
      </c>
      <c r="D442" s="117">
        <v>111643.91948274984</v>
      </c>
      <c r="E442" s="117">
        <v>106005.04000000002</v>
      </c>
      <c r="F442" s="117">
        <v>22977.114166666666</v>
      </c>
      <c r="G442" s="117">
        <v>34.545000000000002</v>
      </c>
      <c r="H442" s="117">
        <v>415.90575736</v>
      </c>
      <c r="I442" s="117">
        <v>493.12115399999999</v>
      </c>
      <c r="J442" s="117">
        <v>0</v>
      </c>
      <c r="K442" s="117">
        <v>351003.03598291992</v>
      </c>
      <c r="L442" s="117">
        <v>390446.28499999997</v>
      </c>
      <c r="M442" s="117">
        <f t="shared" si="12"/>
        <v>741449.32098291989</v>
      </c>
      <c r="N442" s="131">
        <v>72436.919406866655</v>
      </c>
      <c r="O442" s="117">
        <v>59763.417983333326</v>
      </c>
      <c r="P442" s="117">
        <v>82646.280000000013</v>
      </c>
      <c r="Q442" s="117">
        <v>106005.04000000002</v>
      </c>
      <c r="R442" s="117">
        <v>22977.114166666666</v>
      </c>
      <c r="S442" s="117">
        <v>34.545000000000002</v>
      </c>
      <c r="T442" s="117">
        <v>415.90575736</v>
      </c>
      <c r="U442" s="117">
        <v>493.12115399999999</v>
      </c>
      <c r="V442" s="117">
        <v>0</v>
      </c>
      <c r="W442" s="117">
        <v>344772.34346822667</v>
      </c>
      <c r="X442" s="117">
        <v>390446.28499999997</v>
      </c>
      <c r="Y442" s="132">
        <f t="shared" si="13"/>
        <v>735218.62846822664</v>
      </c>
    </row>
    <row r="443" spans="1:25" s="114" customFormat="1" ht="13" x14ac:dyDescent="0.3">
      <c r="A443" s="114">
        <v>438</v>
      </c>
      <c r="B443" s="114" t="s">
        <v>43</v>
      </c>
      <c r="C443" s="131">
        <v>23623.277124159013</v>
      </c>
      <c r="D443" s="117">
        <v>11528.446106852653</v>
      </c>
      <c r="E443" s="117">
        <v>29300.445379199999</v>
      </c>
      <c r="F443" s="117">
        <v>4829.5774999999985</v>
      </c>
      <c r="G443" s="117">
        <v>7.4866666666666672</v>
      </c>
      <c r="H443" s="117">
        <v>85.131322469999972</v>
      </c>
      <c r="I443" s="117">
        <v>131.453577</v>
      </c>
      <c r="J443" s="117">
        <v>0</v>
      </c>
      <c r="K443" s="117">
        <v>69505.817676348321</v>
      </c>
      <c r="L443" s="117">
        <v>81638.506666666668</v>
      </c>
      <c r="M443" s="117">
        <f t="shared" si="12"/>
        <v>151144.32434301497</v>
      </c>
      <c r="N443" s="131">
        <v>14827.038663524998</v>
      </c>
      <c r="O443" s="117">
        <v>12955.490450000003</v>
      </c>
      <c r="P443" s="117">
        <v>8083.8814645333305</v>
      </c>
      <c r="Q443" s="117">
        <v>29300.445379199999</v>
      </c>
      <c r="R443" s="117">
        <v>4829.5774999999985</v>
      </c>
      <c r="S443" s="117">
        <v>7.4866666666666672</v>
      </c>
      <c r="T443" s="117">
        <v>85.131322469999972</v>
      </c>
      <c r="U443" s="117">
        <v>131.453577</v>
      </c>
      <c r="V443" s="117">
        <v>0</v>
      </c>
      <c r="W443" s="117">
        <v>70220.505023394988</v>
      </c>
      <c r="X443" s="117">
        <v>81638.506666666668</v>
      </c>
      <c r="Y443" s="132">
        <f t="shared" si="13"/>
        <v>151859.01169006166</v>
      </c>
    </row>
    <row r="444" spans="1:25" s="114" customFormat="1" ht="13" x14ac:dyDescent="0.3">
      <c r="A444" s="114">
        <v>439</v>
      </c>
      <c r="B444" s="114" t="s">
        <v>43</v>
      </c>
      <c r="C444" s="131">
        <v>6040.9237323483185</v>
      </c>
      <c r="D444" s="117">
        <v>6701.8552921770142</v>
      </c>
      <c r="E444" s="117">
        <v>23351.796800000007</v>
      </c>
      <c r="F444" s="117">
        <v>1552.8541666666663</v>
      </c>
      <c r="G444" s="117">
        <v>3.375833333333333</v>
      </c>
      <c r="H444" s="117">
        <v>17.522996751999997</v>
      </c>
      <c r="I444" s="117">
        <v>46.079364966666667</v>
      </c>
      <c r="J444" s="117">
        <v>0</v>
      </c>
      <c r="K444" s="117">
        <v>37714.408186244</v>
      </c>
      <c r="L444" s="117">
        <v>21213.45</v>
      </c>
      <c r="M444" s="117">
        <f t="shared" si="12"/>
        <v>58927.858186244004</v>
      </c>
      <c r="N444" s="131">
        <v>3051.9219343066666</v>
      </c>
      <c r="O444" s="117">
        <v>3362.6693833333334</v>
      </c>
      <c r="P444" s="117">
        <v>5040.6048000000001</v>
      </c>
      <c r="Q444" s="117">
        <v>23351.796800000007</v>
      </c>
      <c r="R444" s="117">
        <v>1552.8541666666663</v>
      </c>
      <c r="S444" s="117">
        <v>3.375833333333333</v>
      </c>
      <c r="T444" s="117">
        <v>17.522996751999997</v>
      </c>
      <c r="U444" s="117">
        <v>46.079364966666667</v>
      </c>
      <c r="V444" s="117">
        <v>0</v>
      </c>
      <c r="W444" s="117">
        <v>36426.825279358665</v>
      </c>
      <c r="X444" s="117">
        <v>21213.45</v>
      </c>
      <c r="Y444" s="132">
        <f t="shared" si="13"/>
        <v>57640.27527935867</v>
      </c>
    </row>
    <row r="445" spans="1:25" s="114" customFormat="1" ht="13" x14ac:dyDescent="0.3">
      <c r="A445" s="114">
        <v>440</v>
      </c>
      <c r="B445" s="114" t="s">
        <v>43</v>
      </c>
      <c r="C445" s="131">
        <v>1494.7042113850894</v>
      </c>
      <c r="D445" s="117">
        <v>1910.6446523055772</v>
      </c>
      <c r="E445" s="117">
        <v>16275.430699999999</v>
      </c>
      <c r="F445" s="117">
        <v>387.47583333333336</v>
      </c>
      <c r="G445" s="117">
        <v>0.19666666666666666</v>
      </c>
      <c r="H445" s="117">
        <v>6.5545133439999992</v>
      </c>
      <c r="I445" s="117">
        <v>12.303340333333333</v>
      </c>
      <c r="J445" s="117">
        <v>0</v>
      </c>
      <c r="K445" s="117">
        <v>20087.309917367998</v>
      </c>
      <c r="L445" s="117">
        <v>5734.2</v>
      </c>
      <c r="M445" s="117">
        <f t="shared" si="12"/>
        <v>25821.509917367999</v>
      </c>
      <c r="N445" s="131">
        <v>1141.5777407466664</v>
      </c>
      <c r="O445" s="117">
        <v>806.05596666666679</v>
      </c>
      <c r="P445" s="117">
        <v>1420.3976999999998</v>
      </c>
      <c r="Q445" s="117">
        <v>16275.430699999999</v>
      </c>
      <c r="R445" s="117">
        <v>387.47583333333336</v>
      </c>
      <c r="S445" s="117">
        <v>0.19666666666666666</v>
      </c>
      <c r="T445" s="117">
        <v>6.5545133439999992</v>
      </c>
      <c r="U445" s="117">
        <v>12.303340333333333</v>
      </c>
      <c r="V445" s="117">
        <v>0</v>
      </c>
      <c r="W445" s="117">
        <v>20049.992461090664</v>
      </c>
      <c r="X445" s="117">
        <v>5734.2</v>
      </c>
      <c r="Y445" s="132">
        <f t="shared" si="13"/>
        <v>25784.192461090664</v>
      </c>
    </row>
    <row r="446" spans="1:25" s="114" customFormat="1" ht="13" x14ac:dyDescent="0.3">
      <c r="A446" s="114">
        <v>441</v>
      </c>
      <c r="B446" s="114" t="s">
        <v>43</v>
      </c>
      <c r="C446" s="131">
        <v>6508.0889745286122</v>
      </c>
      <c r="D446" s="117">
        <v>7552.9226878888039</v>
      </c>
      <c r="E446" s="117">
        <v>24442.283017499998</v>
      </c>
      <c r="F446" s="117">
        <v>1606.6908333333331</v>
      </c>
      <c r="G446" s="117">
        <v>3.8091666666666666</v>
      </c>
      <c r="H446" s="117">
        <v>27.451863604500002</v>
      </c>
      <c r="I446" s="117">
        <v>59.835189166666673</v>
      </c>
      <c r="J446" s="117">
        <v>0</v>
      </c>
      <c r="K446" s="117">
        <v>40201.081732688581</v>
      </c>
      <c r="L446" s="117">
        <v>28464.779166666671</v>
      </c>
      <c r="M446" s="117">
        <f t="shared" si="12"/>
        <v>68665.860899355248</v>
      </c>
      <c r="N446" s="131">
        <v>4781.1995777837501</v>
      </c>
      <c r="O446" s="117">
        <v>3522.3704500000003</v>
      </c>
      <c r="P446" s="117">
        <v>5598.4880258333333</v>
      </c>
      <c r="Q446" s="117">
        <v>24442.283017499998</v>
      </c>
      <c r="R446" s="117">
        <v>1606.6908333333331</v>
      </c>
      <c r="S446" s="117">
        <v>3.8091666666666666</v>
      </c>
      <c r="T446" s="117">
        <v>27.451863604500002</v>
      </c>
      <c r="U446" s="117">
        <v>59.835189166666673</v>
      </c>
      <c r="V446" s="117">
        <v>0</v>
      </c>
      <c r="W446" s="117">
        <v>40042.128123888251</v>
      </c>
      <c r="X446" s="117">
        <v>28464.779166666671</v>
      </c>
      <c r="Y446" s="132">
        <f t="shared" si="13"/>
        <v>68506.907290554926</v>
      </c>
    </row>
    <row r="447" spans="1:25" s="114" customFormat="1" ht="13" x14ac:dyDescent="0.3">
      <c r="A447" s="114">
        <v>442</v>
      </c>
      <c r="B447" s="114" t="s">
        <v>43</v>
      </c>
      <c r="C447" s="131">
        <v>1010.7147400380071</v>
      </c>
      <c r="D447" s="117">
        <v>7368.2046300262418</v>
      </c>
      <c r="E447" s="117">
        <v>24695.359999999997</v>
      </c>
      <c r="F447" s="117">
        <v>100.93083333333334</v>
      </c>
      <c r="G447" s="117">
        <v>8.666666666666667E-2</v>
      </c>
      <c r="H447" s="117">
        <v>1.8215632854999997</v>
      </c>
      <c r="I447" s="117">
        <v>29.035050533333333</v>
      </c>
      <c r="J447" s="117">
        <v>0</v>
      </c>
      <c r="K447" s="117">
        <v>33206.153483883078</v>
      </c>
      <c r="L447" s="117">
        <v>1703.2166666666665</v>
      </c>
      <c r="M447" s="117">
        <f t="shared" si="12"/>
        <v>34909.370150549745</v>
      </c>
      <c r="N447" s="131">
        <v>317.25560555791662</v>
      </c>
      <c r="O447" s="117">
        <v>575.60649999999998</v>
      </c>
      <c r="P447" s="117">
        <v>5727.96</v>
      </c>
      <c r="Q447" s="117">
        <v>24695.359999999997</v>
      </c>
      <c r="R447" s="117">
        <v>100.93083333333334</v>
      </c>
      <c r="S447" s="117">
        <v>8.666666666666667E-2</v>
      </c>
      <c r="T447" s="117">
        <v>1.8215632854999997</v>
      </c>
      <c r="U447" s="117">
        <v>29.035050533333333</v>
      </c>
      <c r="V447" s="117">
        <v>0</v>
      </c>
      <c r="W447" s="117">
        <v>31448.056219376744</v>
      </c>
      <c r="X447" s="117">
        <v>1703.2166666666665</v>
      </c>
      <c r="Y447" s="132">
        <f t="shared" si="13"/>
        <v>33151.272886043407</v>
      </c>
    </row>
    <row r="448" spans="1:25" s="114" customFormat="1" ht="13" x14ac:dyDescent="0.3">
      <c r="A448" s="114">
        <v>443</v>
      </c>
      <c r="B448" s="114" t="s">
        <v>43</v>
      </c>
      <c r="C448" s="131">
        <v>75073.098243775006</v>
      </c>
      <c r="D448" s="117">
        <v>76036.060182638306</v>
      </c>
      <c r="E448" s="117">
        <v>70610.927083999981</v>
      </c>
      <c r="F448" s="117">
        <v>21735.758333333335</v>
      </c>
      <c r="G448" s="117">
        <v>33.109166666666667</v>
      </c>
      <c r="H448" s="117">
        <v>499.70323847999998</v>
      </c>
      <c r="I448" s="117">
        <v>700.33174666666662</v>
      </c>
      <c r="J448" s="117">
        <v>0</v>
      </c>
      <c r="K448" s="117">
        <v>244688.98799555993</v>
      </c>
      <c r="L448" s="117">
        <v>385115.38583333325</v>
      </c>
      <c r="M448" s="117">
        <f t="shared" si="12"/>
        <v>629804.37382889318</v>
      </c>
      <c r="N448" s="131">
        <v>87031.647368599995</v>
      </c>
      <c r="O448" s="117">
        <v>38489.560283333325</v>
      </c>
      <c r="P448" s="117">
        <v>53976.785528</v>
      </c>
      <c r="Q448" s="117">
        <v>70610.927083999981</v>
      </c>
      <c r="R448" s="117">
        <v>21735.758333333335</v>
      </c>
      <c r="S448" s="117">
        <v>33.109166666666667</v>
      </c>
      <c r="T448" s="117">
        <v>499.70323847999998</v>
      </c>
      <c r="U448" s="117">
        <v>700.33174666666662</v>
      </c>
      <c r="V448" s="117">
        <v>0</v>
      </c>
      <c r="W448" s="117">
        <v>273077.82274908008</v>
      </c>
      <c r="X448" s="117">
        <v>385115.38583333325</v>
      </c>
      <c r="Y448" s="132">
        <f t="shared" si="13"/>
        <v>658193.20858241338</v>
      </c>
    </row>
    <row r="449" spans="1:25" s="114" customFormat="1" ht="13" x14ac:dyDescent="0.3">
      <c r="A449" s="114">
        <v>444</v>
      </c>
      <c r="B449" s="114" t="s">
        <v>43</v>
      </c>
      <c r="C449" s="131">
        <v>81097.898977489371</v>
      </c>
      <c r="D449" s="117">
        <v>28137.195017250608</v>
      </c>
      <c r="E449" s="117">
        <v>48962.713296666661</v>
      </c>
      <c r="F449" s="117">
        <v>16092.408333333335</v>
      </c>
      <c r="G449" s="117">
        <v>22.455833333333331</v>
      </c>
      <c r="H449" s="117">
        <v>286.06568843999992</v>
      </c>
      <c r="I449" s="117">
        <v>233.28406233333331</v>
      </c>
      <c r="J449" s="117">
        <v>0</v>
      </c>
      <c r="K449" s="117">
        <v>174832.02120884665</v>
      </c>
      <c r="L449" s="117">
        <v>269534.02666666661</v>
      </c>
      <c r="M449" s="117">
        <f t="shared" si="12"/>
        <v>444366.04787551326</v>
      </c>
      <c r="N449" s="131">
        <v>49823.107403299997</v>
      </c>
      <c r="O449" s="117">
        <v>44548.167783333338</v>
      </c>
      <c r="P449" s="117">
        <v>18894.550407333332</v>
      </c>
      <c r="Q449" s="117">
        <v>48962.713296666661</v>
      </c>
      <c r="R449" s="117">
        <v>16092.408333333335</v>
      </c>
      <c r="S449" s="117">
        <v>22.455833333333331</v>
      </c>
      <c r="T449" s="117">
        <v>286.06568843999992</v>
      </c>
      <c r="U449" s="117">
        <v>233.28406233333331</v>
      </c>
      <c r="V449" s="117">
        <v>0</v>
      </c>
      <c r="W449" s="117">
        <v>178862.75280807333</v>
      </c>
      <c r="X449" s="117">
        <v>269534.02666666661</v>
      </c>
      <c r="Y449" s="132">
        <f t="shared" si="13"/>
        <v>448396.77947473992</v>
      </c>
    </row>
    <row r="450" spans="1:25" s="114" customFormat="1" ht="13" x14ac:dyDescent="0.3">
      <c r="A450" s="114">
        <v>445</v>
      </c>
      <c r="B450" s="114" t="s">
        <v>43</v>
      </c>
      <c r="C450" s="131">
        <v>17818.275030182307</v>
      </c>
      <c r="D450" s="117">
        <v>13080.089775284612</v>
      </c>
      <c r="E450" s="117">
        <v>32001.940145000004</v>
      </c>
      <c r="F450" s="117">
        <v>3745.2816666666663</v>
      </c>
      <c r="G450" s="117">
        <v>8.8233333333333324</v>
      </c>
      <c r="H450" s="117">
        <v>69.040872501500004</v>
      </c>
      <c r="I450" s="117">
        <v>93.654851233333332</v>
      </c>
      <c r="J450" s="117">
        <v>0</v>
      </c>
      <c r="K450" s="117">
        <v>66817.105674201754</v>
      </c>
      <c r="L450" s="117">
        <v>65918.392500000002</v>
      </c>
      <c r="M450" s="117">
        <f t="shared" si="12"/>
        <v>132735.49817420176</v>
      </c>
      <c r="N450" s="131">
        <v>12024.618627344584</v>
      </c>
      <c r="O450" s="117">
        <v>9715.3895666666667</v>
      </c>
      <c r="P450" s="117">
        <v>9465.9425949999986</v>
      </c>
      <c r="Q450" s="117">
        <v>32001.940145000004</v>
      </c>
      <c r="R450" s="117">
        <v>3745.2816666666663</v>
      </c>
      <c r="S450" s="117">
        <v>8.8233333333333324</v>
      </c>
      <c r="T450" s="117">
        <v>69.040872501500004</v>
      </c>
      <c r="U450" s="117">
        <v>93.654851233333332</v>
      </c>
      <c r="V450" s="117">
        <v>0</v>
      </c>
      <c r="W450" s="117">
        <v>67124.691657746094</v>
      </c>
      <c r="X450" s="117">
        <v>65918.392500000002</v>
      </c>
      <c r="Y450" s="132">
        <f t="shared" si="13"/>
        <v>133043.08415774611</v>
      </c>
    </row>
    <row r="451" spans="1:25" s="114" customFormat="1" ht="13" x14ac:dyDescent="0.3">
      <c r="A451" s="114">
        <v>446</v>
      </c>
      <c r="B451" s="114" t="s">
        <v>43</v>
      </c>
      <c r="C451" s="131">
        <v>47882.33050803878</v>
      </c>
      <c r="D451" s="117">
        <v>23710.484177804556</v>
      </c>
      <c r="E451" s="117">
        <v>45965.956776666666</v>
      </c>
      <c r="F451" s="117">
        <v>9183.8799999999992</v>
      </c>
      <c r="G451" s="117">
        <v>13.500833333333333</v>
      </c>
      <c r="H451" s="117">
        <v>168.21887905999998</v>
      </c>
      <c r="I451" s="117">
        <v>169.69343683333332</v>
      </c>
      <c r="J451" s="117">
        <v>0</v>
      </c>
      <c r="K451" s="117">
        <v>127094.06461173667</v>
      </c>
      <c r="L451" s="117">
        <v>158115.03666666665</v>
      </c>
      <c r="M451" s="117">
        <f t="shared" si="12"/>
        <v>285209.10127840331</v>
      </c>
      <c r="N451" s="131">
        <v>29298.121436283338</v>
      </c>
      <c r="O451" s="117">
        <v>26310.388716666665</v>
      </c>
      <c r="P451" s="117">
        <v>16699.396111333339</v>
      </c>
      <c r="Q451" s="117">
        <v>45965.956776666666</v>
      </c>
      <c r="R451" s="117">
        <v>9183.8799999999992</v>
      </c>
      <c r="S451" s="117">
        <v>13.500833333333333</v>
      </c>
      <c r="T451" s="117">
        <v>168.21887905999998</v>
      </c>
      <c r="U451" s="117">
        <v>169.69343683333332</v>
      </c>
      <c r="V451" s="117">
        <v>0</v>
      </c>
      <c r="W451" s="117">
        <v>127809.15619017668</v>
      </c>
      <c r="X451" s="117">
        <v>158115.03666666665</v>
      </c>
      <c r="Y451" s="132">
        <f t="shared" si="13"/>
        <v>285924.19285684335</v>
      </c>
    </row>
    <row r="452" spans="1:25" s="114" customFormat="1" ht="13" x14ac:dyDescent="0.3">
      <c r="A452" s="114">
        <v>447</v>
      </c>
      <c r="B452" s="114" t="s">
        <v>43</v>
      </c>
      <c r="C452" s="131">
        <v>103477.45096253812</v>
      </c>
      <c r="D452" s="117">
        <v>39857.149670165207</v>
      </c>
      <c r="E452" s="117">
        <v>58599.94999999999</v>
      </c>
      <c r="F452" s="117">
        <v>20538.424999999999</v>
      </c>
      <c r="G452" s="117">
        <v>30.857499999999998</v>
      </c>
      <c r="H452" s="117">
        <v>363.7019522199999</v>
      </c>
      <c r="I452" s="117">
        <v>321.35403933333333</v>
      </c>
      <c r="J452" s="117">
        <v>0</v>
      </c>
      <c r="K452" s="117">
        <v>223188.88912425665</v>
      </c>
      <c r="L452" s="117">
        <v>345001.45083333337</v>
      </c>
      <c r="M452" s="117">
        <f t="shared" si="12"/>
        <v>568190.33995758998</v>
      </c>
      <c r="N452" s="131">
        <v>63344.756678316662</v>
      </c>
      <c r="O452" s="117">
        <v>56856.837883333334</v>
      </c>
      <c r="P452" s="117">
        <v>27207.81</v>
      </c>
      <c r="Q452" s="117">
        <v>58599.94999999999</v>
      </c>
      <c r="R452" s="117">
        <v>20538.424999999999</v>
      </c>
      <c r="S452" s="117">
        <v>30.857499999999998</v>
      </c>
      <c r="T452" s="117">
        <v>363.7019522199999</v>
      </c>
      <c r="U452" s="117">
        <v>321.35403933333333</v>
      </c>
      <c r="V452" s="117">
        <v>0</v>
      </c>
      <c r="W452" s="117">
        <v>227263.69305320331</v>
      </c>
      <c r="X452" s="117">
        <v>345001.45083333337</v>
      </c>
      <c r="Y452" s="132">
        <f t="shared" si="13"/>
        <v>572265.14388653671</v>
      </c>
    </row>
    <row r="453" spans="1:25" s="114" customFormat="1" ht="13" x14ac:dyDescent="0.3">
      <c r="A453" s="114">
        <v>448</v>
      </c>
      <c r="B453" s="114" t="s">
        <v>43</v>
      </c>
      <c r="C453" s="131">
        <v>3144.1455540566599</v>
      </c>
      <c r="D453" s="117">
        <v>2478.3465112264234</v>
      </c>
      <c r="E453" s="117">
        <v>17045.3740167</v>
      </c>
      <c r="F453" s="117">
        <v>674.7258333333333</v>
      </c>
      <c r="G453" s="117">
        <v>1.1941666666666666</v>
      </c>
      <c r="H453" s="117">
        <v>11.1385923985</v>
      </c>
      <c r="I453" s="117">
        <v>24.533306999999997</v>
      </c>
      <c r="J453" s="117">
        <v>0</v>
      </c>
      <c r="K453" s="117">
        <v>23379.457981381587</v>
      </c>
      <c r="L453" s="117">
        <v>11094.053333333335</v>
      </c>
      <c r="M453" s="117">
        <f t="shared" si="12"/>
        <v>34473.511314714924</v>
      </c>
      <c r="N453" s="131">
        <v>1939.9715094054166</v>
      </c>
      <c r="O453" s="117">
        <v>1726.5609166666666</v>
      </c>
      <c r="P453" s="117">
        <v>1814.2939770333335</v>
      </c>
      <c r="Q453" s="117">
        <v>17045.3740167</v>
      </c>
      <c r="R453" s="117">
        <v>674.7258333333333</v>
      </c>
      <c r="S453" s="117">
        <v>1.1941666666666666</v>
      </c>
      <c r="T453" s="117">
        <v>11.1385923985</v>
      </c>
      <c r="U453" s="117">
        <v>24.533306999999997</v>
      </c>
      <c r="V453" s="117">
        <v>0</v>
      </c>
      <c r="W453" s="117">
        <v>23237.79231920392</v>
      </c>
      <c r="X453" s="117">
        <v>11094.053333333335</v>
      </c>
      <c r="Y453" s="132">
        <f t="shared" si="13"/>
        <v>34331.845652537253</v>
      </c>
    </row>
    <row r="454" spans="1:25" s="114" customFormat="1" ht="13" x14ac:dyDescent="0.3">
      <c r="A454" s="114">
        <v>449</v>
      </c>
      <c r="B454" s="114" t="s">
        <v>43</v>
      </c>
      <c r="C454" s="131">
        <v>326089.12202166335</v>
      </c>
      <c r="D454" s="117">
        <v>138473.04781971997</v>
      </c>
      <c r="E454" s="117">
        <v>114579.1398</v>
      </c>
      <c r="F454" s="117">
        <v>62536.462500000016</v>
      </c>
      <c r="G454" s="117">
        <v>66.963333333333338</v>
      </c>
      <c r="H454" s="117">
        <v>1179.2397883000001</v>
      </c>
      <c r="I454" s="117">
        <v>1268.7492450000002</v>
      </c>
      <c r="J454" s="117">
        <v>-90969.679800000027</v>
      </c>
      <c r="K454" s="117">
        <v>553223.04470801668</v>
      </c>
      <c r="L454" s="117">
        <v>1047150.8208333332</v>
      </c>
      <c r="M454" s="117">
        <f t="shared" si="12"/>
        <v>1600373.8655413499</v>
      </c>
      <c r="N454" s="131">
        <v>205384.2631289167</v>
      </c>
      <c r="O454" s="117">
        <v>178785.86129999999</v>
      </c>
      <c r="P454" s="117">
        <v>95426.525566666664</v>
      </c>
      <c r="Q454" s="117">
        <v>114579.1398</v>
      </c>
      <c r="R454" s="117">
        <v>62536.462500000016</v>
      </c>
      <c r="S454" s="117">
        <v>66.963333333333338</v>
      </c>
      <c r="T454" s="117">
        <v>1179.2397883000001</v>
      </c>
      <c r="U454" s="117">
        <v>1268.7492450000002</v>
      </c>
      <c r="V454" s="117">
        <v>-90969.679800000027</v>
      </c>
      <c r="W454" s="117">
        <v>568257.52486221667</v>
      </c>
      <c r="X454" s="117">
        <v>1047150.8208333332</v>
      </c>
      <c r="Y454" s="132">
        <f t="shared" si="13"/>
        <v>1615408.3456955499</v>
      </c>
    </row>
    <row r="455" spans="1:25" s="114" customFormat="1" ht="13" x14ac:dyDescent="0.3">
      <c r="A455" s="114">
        <v>450</v>
      </c>
      <c r="B455" s="114" t="s">
        <v>43</v>
      </c>
      <c r="C455" s="131">
        <v>3348.0346678066344</v>
      </c>
      <c r="D455" s="117">
        <v>5943.724246818866</v>
      </c>
      <c r="E455" s="117">
        <v>22336.127000000004</v>
      </c>
      <c r="F455" s="117">
        <v>704.99083333333328</v>
      </c>
      <c r="G455" s="117">
        <v>1.1824999999999999</v>
      </c>
      <c r="H455" s="117">
        <v>10.800057152999999</v>
      </c>
      <c r="I455" s="117">
        <v>24.429562399999998</v>
      </c>
      <c r="J455" s="117">
        <v>0</v>
      </c>
      <c r="K455" s="117">
        <v>32369.288867511837</v>
      </c>
      <c r="L455" s="117">
        <v>11196.573333333334</v>
      </c>
      <c r="M455" s="117">
        <f t="shared" ref="M455:M518" si="14">SUM(K455:L455)</f>
        <v>43565.862200845171</v>
      </c>
      <c r="N455" s="131">
        <v>1881.0099541475001</v>
      </c>
      <c r="O455" s="117">
        <v>1850.9395000000002</v>
      </c>
      <c r="P455" s="117">
        <v>4520.9970000000012</v>
      </c>
      <c r="Q455" s="117">
        <v>22336.127000000004</v>
      </c>
      <c r="R455" s="117">
        <v>704.99083333333328</v>
      </c>
      <c r="S455" s="117">
        <v>1.1824999999999999</v>
      </c>
      <c r="T455" s="117">
        <v>10.800057152999999</v>
      </c>
      <c r="U455" s="117">
        <v>24.429562399999998</v>
      </c>
      <c r="V455" s="117">
        <v>0</v>
      </c>
      <c r="W455" s="117">
        <v>31330.476407033839</v>
      </c>
      <c r="X455" s="117">
        <v>11196.573333333334</v>
      </c>
      <c r="Y455" s="132">
        <f t="shared" ref="Y455:Y518" si="15">SUM(W455:X455)</f>
        <v>42527.049740367176</v>
      </c>
    </row>
    <row r="456" spans="1:25" s="114" customFormat="1" ht="13" x14ac:dyDescent="0.3">
      <c r="A456" s="114">
        <v>451</v>
      </c>
      <c r="B456" s="114" t="s">
        <v>43</v>
      </c>
      <c r="C456" s="131">
        <v>1602.532843468892</v>
      </c>
      <c r="D456" s="117">
        <v>1204.8525232967747</v>
      </c>
      <c r="E456" s="117">
        <v>15195.303633199997</v>
      </c>
      <c r="F456" s="117">
        <v>416.86583333333328</v>
      </c>
      <c r="G456" s="117">
        <v>0.68583333333333341</v>
      </c>
      <c r="H456" s="117">
        <v>6.7462401940000012</v>
      </c>
      <c r="I456" s="117">
        <v>9.4079224333333329</v>
      </c>
      <c r="J456" s="117">
        <v>0</v>
      </c>
      <c r="K456" s="117">
        <v>18436.394829259661</v>
      </c>
      <c r="L456" s="117">
        <v>6550.9425000000001</v>
      </c>
      <c r="M456" s="117">
        <f t="shared" si="14"/>
        <v>24987.337329259663</v>
      </c>
      <c r="N456" s="131">
        <v>1174.9701671216669</v>
      </c>
      <c r="O456" s="117">
        <v>867.49536666666654</v>
      </c>
      <c r="P456" s="117">
        <v>867.81412519999992</v>
      </c>
      <c r="Q456" s="117">
        <v>15195.303633199997</v>
      </c>
      <c r="R456" s="117">
        <v>416.86583333333328</v>
      </c>
      <c r="S456" s="117">
        <v>0.68583333333333341</v>
      </c>
      <c r="T456" s="117">
        <v>6.7462401940000012</v>
      </c>
      <c r="U456" s="117">
        <v>9.4079224333333329</v>
      </c>
      <c r="V456" s="117">
        <v>0</v>
      </c>
      <c r="W456" s="117">
        <v>18539.289121482328</v>
      </c>
      <c r="X456" s="117">
        <v>6550.9425000000001</v>
      </c>
      <c r="Y456" s="132">
        <f t="shared" si="15"/>
        <v>25090.23162148233</v>
      </c>
    </row>
    <row r="457" spans="1:25" s="114" customFormat="1" ht="13" x14ac:dyDescent="0.3">
      <c r="A457" s="114">
        <v>452</v>
      </c>
      <c r="B457" s="114" t="s">
        <v>43</v>
      </c>
      <c r="C457" s="131">
        <v>26422.79749514343</v>
      </c>
      <c r="D457" s="117">
        <v>12153.186383948241</v>
      </c>
      <c r="E457" s="117">
        <v>30293.539999999997</v>
      </c>
      <c r="F457" s="117">
        <v>4863.5649999999996</v>
      </c>
      <c r="G457" s="117">
        <v>7.3008333333333333</v>
      </c>
      <c r="H457" s="117">
        <v>83.187764550000011</v>
      </c>
      <c r="I457" s="117">
        <v>83.3961039</v>
      </c>
      <c r="J457" s="117">
        <v>0</v>
      </c>
      <c r="K457" s="117">
        <v>73906.973580874997</v>
      </c>
      <c r="L457" s="117">
        <v>81239.599166666652</v>
      </c>
      <c r="M457" s="117">
        <f t="shared" si="14"/>
        <v>155146.57274754165</v>
      </c>
      <c r="N457" s="131">
        <v>14488.535659125</v>
      </c>
      <c r="O457" s="117">
        <v>14631.627616666667</v>
      </c>
      <c r="P457" s="117">
        <v>8591.94</v>
      </c>
      <c r="Q457" s="117">
        <v>30293.539999999997</v>
      </c>
      <c r="R457" s="117">
        <v>4863.5649999999996</v>
      </c>
      <c r="S457" s="117">
        <v>7.3008333333333333</v>
      </c>
      <c r="T457" s="117">
        <v>83.187764550000011</v>
      </c>
      <c r="U457" s="117">
        <v>83.3961039</v>
      </c>
      <c r="V457" s="117">
        <v>0</v>
      </c>
      <c r="W457" s="117">
        <v>73043.092977574997</v>
      </c>
      <c r="X457" s="117">
        <v>81239.599166666652</v>
      </c>
      <c r="Y457" s="132">
        <f t="shared" si="15"/>
        <v>154282.69214424165</v>
      </c>
    </row>
    <row r="458" spans="1:25" s="114" customFormat="1" ht="13" x14ac:dyDescent="0.3">
      <c r="A458" s="114">
        <v>453</v>
      </c>
      <c r="B458" s="114" t="s">
        <v>43</v>
      </c>
      <c r="C458" s="131">
        <v>350.92480992942961</v>
      </c>
      <c r="D458" s="117">
        <v>804.29103257032045</v>
      </c>
      <c r="E458" s="117">
        <v>14708.206880000003</v>
      </c>
      <c r="F458" s="117">
        <v>60.871666666666648</v>
      </c>
      <c r="G458" s="117">
        <v>3.4166666666666665E-2</v>
      </c>
      <c r="H458" s="117">
        <v>0.81975529849999995</v>
      </c>
      <c r="I458" s="117">
        <v>48.511958366666654</v>
      </c>
      <c r="J458" s="117">
        <v>0</v>
      </c>
      <c r="K458" s="117">
        <v>15973.660269498254</v>
      </c>
      <c r="L458" s="117">
        <v>937.03666666666675</v>
      </c>
      <c r="M458" s="117">
        <f t="shared" si="14"/>
        <v>16910.696936164921</v>
      </c>
      <c r="N458" s="131">
        <v>142.77404782208336</v>
      </c>
      <c r="O458" s="117">
        <v>197.6611</v>
      </c>
      <c r="P458" s="117">
        <v>618.6196799999999</v>
      </c>
      <c r="Q458" s="117">
        <v>14708.206880000003</v>
      </c>
      <c r="R458" s="117">
        <v>60.871666666666648</v>
      </c>
      <c r="S458" s="117">
        <v>3.4166666666666665E-2</v>
      </c>
      <c r="T458" s="117">
        <v>0.81975529849999995</v>
      </c>
      <c r="U458" s="117">
        <v>48.511958366666654</v>
      </c>
      <c r="V458" s="117">
        <v>0</v>
      </c>
      <c r="W458" s="117">
        <v>15777.499254820586</v>
      </c>
      <c r="X458" s="117">
        <v>937.03666666666675</v>
      </c>
      <c r="Y458" s="132">
        <f t="shared" si="15"/>
        <v>16714.535921487251</v>
      </c>
    </row>
    <row r="459" spans="1:25" s="114" customFormat="1" ht="13" x14ac:dyDescent="0.3">
      <c r="A459" s="114">
        <v>454</v>
      </c>
      <c r="B459" s="114" t="s">
        <v>43</v>
      </c>
      <c r="C459" s="131">
        <v>147.38139068913378</v>
      </c>
      <c r="D459" s="117">
        <v>68674.506721190133</v>
      </c>
      <c r="E459" s="117">
        <v>25555.936620000004</v>
      </c>
      <c r="F459" s="117">
        <v>2232.4933333333333</v>
      </c>
      <c r="G459" s="117">
        <v>0</v>
      </c>
      <c r="H459" s="117">
        <v>7.4371561754999993</v>
      </c>
      <c r="I459" s="117">
        <v>825.94601499999999</v>
      </c>
      <c r="J459" s="117">
        <v>0</v>
      </c>
      <c r="K459" s="117">
        <v>97443.701236388093</v>
      </c>
      <c r="L459" s="117">
        <v>21294.281666666666</v>
      </c>
      <c r="M459" s="117">
        <f t="shared" si="14"/>
        <v>118737.98290305476</v>
      </c>
      <c r="N459" s="131">
        <v>1295.3047005662499</v>
      </c>
      <c r="O459" s="117">
        <v>0</v>
      </c>
      <c r="P459" s="117">
        <v>53488.622409999989</v>
      </c>
      <c r="Q459" s="117">
        <v>25555.936620000004</v>
      </c>
      <c r="R459" s="117">
        <v>2232.4933333333333</v>
      </c>
      <c r="S459" s="117">
        <v>0</v>
      </c>
      <c r="T459" s="117">
        <v>7.4371561754999993</v>
      </c>
      <c r="U459" s="117">
        <v>825.94601499999999</v>
      </c>
      <c r="V459" s="117">
        <v>0</v>
      </c>
      <c r="W459" s="117">
        <v>83405.740235075064</v>
      </c>
      <c r="X459" s="117">
        <v>21294.281666666666</v>
      </c>
      <c r="Y459" s="132">
        <f t="shared" si="15"/>
        <v>104700.02190174173</v>
      </c>
    </row>
    <row r="460" spans="1:25" s="114" customFormat="1" ht="13" x14ac:dyDescent="0.3">
      <c r="A460" s="114">
        <v>455</v>
      </c>
      <c r="B460" s="114" t="s">
        <v>43</v>
      </c>
      <c r="C460" s="131">
        <v>106787.39396814513</v>
      </c>
      <c r="D460" s="117">
        <v>44460.035558957366</v>
      </c>
      <c r="E460" s="117">
        <v>62220.966999999982</v>
      </c>
      <c r="F460" s="117">
        <v>22535.676666666666</v>
      </c>
      <c r="G460" s="117">
        <v>28.254999999999999</v>
      </c>
      <c r="H460" s="117">
        <v>407.43963961499998</v>
      </c>
      <c r="I460" s="117">
        <v>346.99362266666662</v>
      </c>
      <c r="J460" s="117">
        <v>0</v>
      </c>
      <c r="K460" s="117">
        <v>236786.76145605082</v>
      </c>
      <c r="L460" s="117">
        <v>377521.22499999992</v>
      </c>
      <c r="M460" s="117">
        <f t="shared" si="14"/>
        <v>614307.98645605077</v>
      </c>
      <c r="N460" s="131">
        <v>70962.403899612487</v>
      </c>
      <c r="O460" s="117">
        <v>58299.784600000006</v>
      </c>
      <c r="P460" s="117">
        <v>30331.366600000005</v>
      </c>
      <c r="Q460" s="117">
        <v>62220.966999999982</v>
      </c>
      <c r="R460" s="117">
        <v>22535.676666666666</v>
      </c>
      <c r="S460" s="117">
        <v>28.254999999999999</v>
      </c>
      <c r="T460" s="117">
        <v>407.43963961499998</v>
      </c>
      <c r="U460" s="117">
        <v>346.99362266666662</v>
      </c>
      <c r="V460" s="117">
        <v>0</v>
      </c>
      <c r="W460" s="117">
        <v>245132.88702856083</v>
      </c>
      <c r="X460" s="117">
        <v>377521.22499999992</v>
      </c>
      <c r="Y460" s="132">
        <f t="shared" si="15"/>
        <v>622654.11202856072</v>
      </c>
    </row>
    <row r="461" spans="1:25" s="114" customFormat="1" ht="13" x14ac:dyDescent="0.3">
      <c r="A461" s="114">
        <v>456</v>
      </c>
      <c r="B461" s="114" t="s">
        <v>43</v>
      </c>
      <c r="C461" s="131">
        <v>1155.6303015962444</v>
      </c>
      <c r="D461" s="117">
        <v>5673.4583050704214</v>
      </c>
      <c r="E461" s="117">
        <v>7647.3036383333319</v>
      </c>
      <c r="F461" s="117">
        <v>170.72583333333338</v>
      </c>
      <c r="G461" s="117">
        <v>0.17916666666666667</v>
      </c>
      <c r="H461" s="117">
        <v>4.7950400000000002</v>
      </c>
      <c r="I461" s="117">
        <v>196.18486666666669</v>
      </c>
      <c r="J461" s="117">
        <v>0</v>
      </c>
      <c r="K461" s="117">
        <v>14848.277151666667</v>
      </c>
      <c r="L461" s="117">
        <v>3406.4258333333332</v>
      </c>
      <c r="M461" s="117">
        <f t="shared" si="14"/>
        <v>18254.702985</v>
      </c>
      <c r="N461" s="131">
        <v>835.13613333333331</v>
      </c>
      <c r="O461" s="117">
        <v>626.39226666666673</v>
      </c>
      <c r="P461" s="117">
        <v>4374.2748500000007</v>
      </c>
      <c r="Q461" s="117">
        <v>7647.3036383333319</v>
      </c>
      <c r="R461" s="117">
        <v>170.72583333333338</v>
      </c>
      <c r="S461" s="117">
        <v>0.17916666666666667</v>
      </c>
      <c r="T461" s="117">
        <v>4.7950400000000002</v>
      </c>
      <c r="U461" s="117">
        <v>196.18486666666669</v>
      </c>
      <c r="V461" s="117">
        <v>0</v>
      </c>
      <c r="W461" s="117">
        <v>13854.991795</v>
      </c>
      <c r="X461" s="117">
        <v>3406.4258333333332</v>
      </c>
      <c r="Y461" s="132">
        <f t="shared" si="15"/>
        <v>17261.417628333333</v>
      </c>
    </row>
    <row r="462" spans="1:25" s="114" customFormat="1" ht="13" x14ac:dyDescent="0.3">
      <c r="A462" s="114">
        <v>457</v>
      </c>
      <c r="B462" s="114" t="s">
        <v>43</v>
      </c>
      <c r="C462" s="131">
        <v>106026.49373933657</v>
      </c>
      <c r="D462" s="117">
        <v>66502.690620811758</v>
      </c>
      <c r="E462" s="117">
        <v>34110.828860000001</v>
      </c>
      <c r="F462" s="117">
        <v>20448.409166666661</v>
      </c>
      <c r="G462" s="117">
        <v>29.047499999999996</v>
      </c>
      <c r="H462" s="117">
        <v>356.02978288999998</v>
      </c>
      <c r="I462" s="117">
        <v>324.50561300000004</v>
      </c>
      <c r="J462" s="117">
        <v>0</v>
      </c>
      <c r="K462" s="117">
        <v>227798.00528270495</v>
      </c>
      <c r="L462" s="117">
        <v>341966.32333333342</v>
      </c>
      <c r="M462" s="117">
        <f t="shared" si="14"/>
        <v>569764.32861603843</v>
      </c>
      <c r="N462" s="131">
        <v>62008.520520008336</v>
      </c>
      <c r="O462" s="117">
        <v>58452.090183333341</v>
      </c>
      <c r="P462" s="117">
        <v>48073.950000000004</v>
      </c>
      <c r="Q462" s="117">
        <v>34110.828860000001</v>
      </c>
      <c r="R462" s="117">
        <v>20448.409166666661</v>
      </c>
      <c r="S462" s="117">
        <v>29.047499999999996</v>
      </c>
      <c r="T462" s="117">
        <v>356.02978288999998</v>
      </c>
      <c r="U462" s="117">
        <v>324.50561300000004</v>
      </c>
      <c r="V462" s="117">
        <v>0</v>
      </c>
      <c r="W462" s="117">
        <v>223803.3816258983</v>
      </c>
      <c r="X462" s="117">
        <v>341966.32333333342</v>
      </c>
      <c r="Y462" s="132">
        <f t="shared" si="15"/>
        <v>565769.70495923166</v>
      </c>
    </row>
    <row r="463" spans="1:25" s="114" customFormat="1" ht="13" x14ac:dyDescent="0.3">
      <c r="A463" s="114">
        <v>458</v>
      </c>
      <c r="B463" s="114" t="s">
        <v>43</v>
      </c>
      <c r="C463" s="131">
        <v>77462.738249465168</v>
      </c>
      <c r="D463" s="117">
        <v>27447.564997614842</v>
      </c>
      <c r="E463" s="117">
        <v>17119.166423999999</v>
      </c>
      <c r="F463" s="117">
        <v>16200.671666666667</v>
      </c>
      <c r="G463" s="117">
        <v>18.764166666666664</v>
      </c>
      <c r="H463" s="117">
        <v>296.88701048000001</v>
      </c>
      <c r="I463" s="117">
        <v>238.58975366666672</v>
      </c>
      <c r="J463" s="117">
        <v>0</v>
      </c>
      <c r="K463" s="117">
        <v>138784.38226855997</v>
      </c>
      <c r="L463" s="117">
        <v>270169.84916666668</v>
      </c>
      <c r="M463" s="117">
        <f t="shared" si="14"/>
        <v>408954.23143522663</v>
      </c>
      <c r="N463" s="131">
        <v>51707.820991933339</v>
      </c>
      <c r="O463" s="117">
        <v>42274.599683333334</v>
      </c>
      <c r="P463" s="117">
        <v>18241.122005333335</v>
      </c>
      <c r="Q463" s="117">
        <v>17119.166423999999</v>
      </c>
      <c r="R463" s="117">
        <v>16200.671666666667</v>
      </c>
      <c r="S463" s="117">
        <v>18.764166666666664</v>
      </c>
      <c r="T463" s="117">
        <v>296.88701048000001</v>
      </c>
      <c r="U463" s="117">
        <v>238.58975366666672</v>
      </c>
      <c r="V463" s="117">
        <v>0</v>
      </c>
      <c r="W463" s="117">
        <v>146097.62170207998</v>
      </c>
      <c r="X463" s="117">
        <v>270169.84916666668</v>
      </c>
      <c r="Y463" s="132">
        <f t="shared" si="15"/>
        <v>416267.47086874663</v>
      </c>
    </row>
    <row r="464" spans="1:25" s="114" customFormat="1" ht="13" x14ac:dyDescent="0.3">
      <c r="A464" s="114">
        <v>459</v>
      </c>
      <c r="B464" s="114" t="s">
        <v>43</v>
      </c>
      <c r="C464" s="131">
        <v>70801.004610066127</v>
      </c>
      <c r="D464" s="117">
        <v>32364.195109331373</v>
      </c>
      <c r="E464" s="117">
        <v>53382.650000000016</v>
      </c>
      <c r="F464" s="117">
        <v>13723.896666666667</v>
      </c>
      <c r="G464" s="117">
        <v>22.631666666666664</v>
      </c>
      <c r="H464" s="117">
        <v>237.76303938500004</v>
      </c>
      <c r="I464" s="117">
        <v>214.756158</v>
      </c>
      <c r="J464" s="117">
        <v>0</v>
      </c>
      <c r="K464" s="117">
        <v>170746.89725011584</v>
      </c>
      <c r="L464" s="117">
        <v>230397.57333333333</v>
      </c>
      <c r="M464" s="117">
        <f t="shared" si="14"/>
        <v>401144.47058344918</v>
      </c>
      <c r="N464" s="131">
        <v>41410.396026220835</v>
      </c>
      <c r="O464" s="117">
        <v>39032.171550000006</v>
      </c>
      <c r="P464" s="117">
        <v>22707.269999999993</v>
      </c>
      <c r="Q464" s="117">
        <v>53382.650000000016</v>
      </c>
      <c r="R464" s="117">
        <v>13723.896666666667</v>
      </c>
      <c r="S464" s="117">
        <v>22.631666666666664</v>
      </c>
      <c r="T464" s="117">
        <v>237.76303938500004</v>
      </c>
      <c r="U464" s="117">
        <v>214.756158</v>
      </c>
      <c r="V464" s="117">
        <v>0</v>
      </c>
      <c r="W464" s="117">
        <v>170731.53510693918</v>
      </c>
      <c r="X464" s="117">
        <v>230397.57333333333</v>
      </c>
      <c r="Y464" s="132">
        <f t="shared" si="15"/>
        <v>401129.10844027251</v>
      </c>
    </row>
    <row r="465" spans="1:25" s="114" customFormat="1" ht="13" x14ac:dyDescent="0.3">
      <c r="A465" s="114">
        <v>460</v>
      </c>
      <c r="B465" s="114" t="s">
        <v>43</v>
      </c>
      <c r="C465" s="131">
        <v>107938.20642425574</v>
      </c>
      <c r="D465" s="117">
        <v>46751.086013573418</v>
      </c>
      <c r="E465" s="117">
        <v>34064.340480000006</v>
      </c>
      <c r="F465" s="117">
        <v>19657.565833333334</v>
      </c>
      <c r="G465" s="117">
        <v>28.956666666666667</v>
      </c>
      <c r="H465" s="117">
        <v>330.86263197499994</v>
      </c>
      <c r="I465" s="117">
        <v>334.50369166666667</v>
      </c>
      <c r="J465" s="117">
        <v>0</v>
      </c>
      <c r="K465" s="117">
        <v>209105.52174147085</v>
      </c>
      <c r="L465" s="117">
        <v>325495.44833333336</v>
      </c>
      <c r="M465" s="117">
        <f t="shared" si="14"/>
        <v>534600.97007480427</v>
      </c>
      <c r="N465" s="131">
        <v>57625.241735645839</v>
      </c>
      <c r="O465" s="117">
        <v>59875.694866666665</v>
      </c>
      <c r="P465" s="117">
        <v>32935.770000000011</v>
      </c>
      <c r="Q465" s="117">
        <v>34064.340480000006</v>
      </c>
      <c r="R465" s="117">
        <v>19657.565833333334</v>
      </c>
      <c r="S465" s="117">
        <v>28.956666666666667</v>
      </c>
      <c r="T465" s="117">
        <v>330.86263197499994</v>
      </c>
      <c r="U465" s="117">
        <v>334.50369166666667</v>
      </c>
      <c r="V465" s="117">
        <v>0</v>
      </c>
      <c r="W465" s="117">
        <v>204852.93590595419</v>
      </c>
      <c r="X465" s="117">
        <v>325495.44833333336</v>
      </c>
      <c r="Y465" s="132">
        <f t="shared" si="15"/>
        <v>530348.38423928758</v>
      </c>
    </row>
    <row r="466" spans="1:25" s="114" customFormat="1" ht="13" x14ac:dyDescent="0.3">
      <c r="A466" s="114">
        <v>461</v>
      </c>
      <c r="B466" s="114" t="s">
        <v>43</v>
      </c>
      <c r="C466" s="131">
        <v>223970.4465495793</v>
      </c>
      <c r="D466" s="117">
        <v>130292.702199154</v>
      </c>
      <c r="E466" s="117">
        <v>94193.46163999998</v>
      </c>
      <c r="F466" s="117">
        <v>48828.313333333324</v>
      </c>
      <c r="G466" s="117">
        <v>46.123333333333342</v>
      </c>
      <c r="H466" s="117">
        <v>984.86593240000002</v>
      </c>
      <c r="I466" s="117">
        <v>1154.7865490000002</v>
      </c>
      <c r="J466" s="117">
        <v>0</v>
      </c>
      <c r="K466" s="117">
        <v>499470.69953679992</v>
      </c>
      <c r="L466" s="117">
        <v>858684.17500000016</v>
      </c>
      <c r="M466" s="117">
        <f t="shared" si="14"/>
        <v>1358154.8745368002</v>
      </c>
      <c r="N466" s="131">
        <v>171530.81655966668</v>
      </c>
      <c r="O466" s="117">
        <v>120749.72826666666</v>
      </c>
      <c r="P466" s="117">
        <v>91120.220993333336</v>
      </c>
      <c r="Q466" s="117">
        <v>94193.46163999998</v>
      </c>
      <c r="R466" s="117">
        <v>48828.313333333324</v>
      </c>
      <c r="S466" s="117">
        <v>46.123333333333342</v>
      </c>
      <c r="T466" s="117">
        <v>984.86593240000002</v>
      </c>
      <c r="U466" s="117">
        <v>1154.7865490000002</v>
      </c>
      <c r="V466" s="117">
        <v>0</v>
      </c>
      <c r="W466" s="117">
        <v>528608.31660773326</v>
      </c>
      <c r="X466" s="117">
        <v>858684.17500000016</v>
      </c>
      <c r="Y466" s="132">
        <f t="shared" si="15"/>
        <v>1387292.4916077335</v>
      </c>
    </row>
    <row r="467" spans="1:25" s="114" customFormat="1" ht="13" x14ac:dyDescent="0.3">
      <c r="A467" s="114">
        <v>462</v>
      </c>
      <c r="B467" s="114" t="s">
        <v>43</v>
      </c>
      <c r="C467" s="131">
        <v>236127.47727611059</v>
      </c>
      <c r="D467" s="117">
        <v>85538.675836647773</v>
      </c>
      <c r="E467" s="117">
        <v>74042.153355999995</v>
      </c>
      <c r="F467" s="117">
        <v>49062.408333333333</v>
      </c>
      <c r="G467" s="117">
        <v>65.944999999999993</v>
      </c>
      <c r="H467" s="117">
        <v>882.69349054999986</v>
      </c>
      <c r="I467" s="117">
        <v>1129.5232779999999</v>
      </c>
      <c r="J467" s="117">
        <v>0</v>
      </c>
      <c r="K467" s="117">
        <v>446848.8765706417</v>
      </c>
      <c r="L467" s="117">
        <v>822228.57</v>
      </c>
      <c r="M467" s="117">
        <f t="shared" si="14"/>
        <v>1269077.4465706416</v>
      </c>
      <c r="N467" s="131">
        <v>153735.78293745831</v>
      </c>
      <c r="O467" s="117">
        <v>129125.44929999999</v>
      </c>
      <c r="P467" s="117">
        <v>57301.357913666659</v>
      </c>
      <c r="Q467" s="117">
        <v>74042.153355999995</v>
      </c>
      <c r="R467" s="117">
        <v>49062.408333333333</v>
      </c>
      <c r="S467" s="117">
        <v>65.944999999999993</v>
      </c>
      <c r="T467" s="117">
        <v>882.69349054999986</v>
      </c>
      <c r="U467" s="117">
        <v>1129.5232779999999</v>
      </c>
      <c r="V467" s="117">
        <v>0</v>
      </c>
      <c r="W467" s="117">
        <v>465345.31360900827</v>
      </c>
      <c r="X467" s="117">
        <v>822228.57</v>
      </c>
      <c r="Y467" s="132">
        <f t="shared" si="15"/>
        <v>1287573.8836090083</v>
      </c>
    </row>
    <row r="468" spans="1:25" s="114" customFormat="1" ht="13" x14ac:dyDescent="0.3">
      <c r="A468" s="114">
        <v>463</v>
      </c>
      <c r="B468" s="114" t="s">
        <v>43</v>
      </c>
      <c r="C468" s="131">
        <v>118695.96038551378</v>
      </c>
      <c r="D468" s="117">
        <v>38399.649931108725</v>
      </c>
      <c r="E468" s="117">
        <v>31791.77982</v>
      </c>
      <c r="F468" s="117">
        <v>24344.144166666665</v>
      </c>
      <c r="G468" s="117">
        <v>30.22666666666667</v>
      </c>
      <c r="H468" s="117">
        <v>452.37997273499991</v>
      </c>
      <c r="I468" s="117">
        <v>639.45627833333344</v>
      </c>
      <c r="J468" s="117">
        <v>0</v>
      </c>
      <c r="K468" s="117">
        <v>214353.59722102416</v>
      </c>
      <c r="L468" s="117">
        <v>408670.27166666667</v>
      </c>
      <c r="M468" s="117">
        <f t="shared" si="14"/>
        <v>623023.86888769083</v>
      </c>
      <c r="N468" s="131">
        <v>78789.511918012504</v>
      </c>
      <c r="O468" s="117">
        <v>64806.982466666675</v>
      </c>
      <c r="P468" s="117">
        <v>25124.442601666666</v>
      </c>
      <c r="Q468" s="117">
        <v>31791.77982</v>
      </c>
      <c r="R468" s="117">
        <v>24344.144166666665</v>
      </c>
      <c r="S468" s="117">
        <v>30.22666666666667</v>
      </c>
      <c r="T468" s="117">
        <v>452.37997273499991</v>
      </c>
      <c r="U468" s="117">
        <v>639.45627833333344</v>
      </c>
      <c r="V468" s="117">
        <v>0</v>
      </c>
      <c r="W468" s="117">
        <v>225978.92389074751</v>
      </c>
      <c r="X468" s="117">
        <v>408670.27166666667</v>
      </c>
      <c r="Y468" s="132">
        <f t="shared" si="15"/>
        <v>634649.1955574142</v>
      </c>
    </row>
    <row r="469" spans="1:25" s="114" customFormat="1" ht="13" x14ac:dyDescent="0.3">
      <c r="A469" s="114">
        <v>464</v>
      </c>
      <c r="B469" s="114" t="s">
        <v>43</v>
      </c>
      <c r="C469" s="131">
        <v>472370.37523687474</v>
      </c>
      <c r="D469" s="117">
        <v>177658.51732879443</v>
      </c>
      <c r="E469" s="117">
        <v>117225.92705999997</v>
      </c>
      <c r="F469" s="117">
        <v>99764.8125</v>
      </c>
      <c r="G469" s="117">
        <v>157.25</v>
      </c>
      <c r="H469" s="117">
        <v>1876.002871015</v>
      </c>
      <c r="I469" s="117">
        <v>1563.1080110000003</v>
      </c>
      <c r="J469" s="117">
        <v>0</v>
      </c>
      <c r="K469" s="117">
        <v>870615.99300768413</v>
      </c>
      <c r="L469" s="117">
        <v>1730536.4933333339</v>
      </c>
      <c r="M469" s="117">
        <f t="shared" si="14"/>
        <v>2601152.4863410182</v>
      </c>
      <c r="N469" s="131">
        <v>326737.16670177912</v>
      </c>
      <c r="O469" s="117">
        <v>257024.43785000002</v>
      </c>
      <c r="P469" s="117">
        <v>118555.58102333335</v>
      </c>
      <c r="Q469" s="117">
        <v>117225.92705999997</v>
      </c>
      <c r="R469" s="117">
        <v>99764.8125</v>
      </c>
      <c r="S469" s="117">
        <v>157.25</v>
      </c>
      <c r="T469" s="117">
        <v>1876.002871015</v>
      </c>
      <c r="U469" s="117">
        <v>1563.1080110000003</v>
      </c>
      <c r="V469" s="117">
        <v>0</v>
      </c>
      <c r="W469" s="117">
        <v>922904.28601712745</v>
      </c>
      <c r="X469" s="117">
        <v>1730536.4933333339</v>
      </c>
      <c r="Y469" s="132">
        <f t="shared" si="15"/>
        <v>2653440.7793504614</v>
      </c>
    </row>
    <row r="470" spans="1:25" s="114" customFormat="1" ht="13" x14ac:dyDescent="0.3">
      <c r="A470" s="114">
        <v>465</v>
      </c>
      <c r="B470" s="114" t="s">
        <v>43</v>
      </c>
      <c r="C470" s="131">
        <v>302.79936340845069</v>
      </c>
      <c r="D470" s="117">
        <v>1601.2219675915494</v>
      </c>
      <c r="E470" s="117">
        <v>806.68303000000003</v>
      </c>
      <c r="F470" s="117">
        <v>60.564166666666665</v>
      </c>
      <c r="G470" s="117">
        <v>0.1525</v>
      </c>
      <c r="H470" s="117">
        <v>1.1750859999999996</v>
      </c>
      <c r="I470" s="117">
        <v>19.071766666666665</v>
      </c>
      <c r="J470" s="117">
        <v>0</v>
      </c>
      <c r="K470" s="117">
        <v>2791.6678803333334</v>
      </c>
      <c r="L470" s="117">
        <v>1126.3591666666669</v>
      </c>
      <c r="M470" s="117">
        <f t="shared" si="14"/>
        <v>3918.0270470000005</v>
      </c>
      <c r="N470" s="131">
        <v>204.66081166666663</v>
      </c>
      <c r="O470" s="117">
        <v>165.07960000000003</v>
      </c>
      <c r="P470" s="117">
        <v>1236.4551749999998</v>
      </c>
      <c r="Q470" s="117">
        <v>806.68303000000003</v>
      </c>
      <c r="R470" s="117">
        <v>60.564166666666665</v>
      </c>
      <c r="S470" s="117">
        <v>0.1525</v>
      </c>
      <c r="T470" s="117">
        <v>1.1750859999999996</v>
      </c>
      <c r="U470" s="117">
        <v>19.071766666666665</v>
      </c>
      <c r="V470" s="117">
        <v>0</v>
      </c>
      <c r="W470" s="117">
        <v>2493.8421359999998</v>
      </c>
      <c r="X470" s="117">
        <v>1126.3591666666669</v>
      </c>
      <c r="Y470" s="132">
        <f t="shared" si="15"/>
        <v>3620.2013026666664</v>
      </c>
    </row>
    <row r="471" spans="1:25" s="114" customFormat="1" ht="13" x14ac:dyDescent="0.3">
      <c r="A471" s="114">
        <v>466</v>
      </c>
      <c r="B471" s="114" t="s">
        <v>43</v>
      </c>
      <c r="C471" s="131">
        <v>229.65221035510092</v>
      </c>
      <c r="D471" s="117">
        <v>1671.1186974293157</v>
      </c>
      <c r="E471" s="117">
        <v>718.42589479999981</v>
      </c>
      <c r="F471" s="117">
        <v>50.136666666666677</v>
      </c>
      <c r="G471" s="117">
        <v>8.3333333333333332E-3</v>
      </c>
      <c r="H471" s="117">
        <v>1.1338542065000001</v>
      </c>
      <c r="I471" s="117">
        <v>90.190113833333342</v>
      </c>
      <c r="J471" s="117">
        <v>-683.71998859999985</v>
      </c>
      <c r="K471" s="117">
        <v>2076.9457820242496</v>
      </c>
      <c r="L471" s="117">
        <v>892.82333333333327</v>
      </c>
      <c r="M471" s="117">
        <f t="shared" si="14"/>
        <v>2969.7691153575829</v>
      </c>
      <c r="N471" s="131">
        <v>197.47960763208332</v>
      </c>
      <c r="O471" s="117">
        <v>122.36163333333333</v>
      </c>
      <c r="P471" s="117">
        <v>1291.4166180666664</v>
      </c>
      <c r="Q471" s="117">
        <v>718.42589479999981</v>
      </c>
      <c r="R471" s="117">
        <v>50.136666666666677</v>
      </c>
      <c r="S471" s="117">
        <v>8.3333333333333332E-3</v>
      </c>
      <c r="T471" s="117">
        <v>1.1338542065000001</v>
      </c>
      <c r="U471" s="117">
        <v>90.190113833333342</v>
      </c>
      <c r="V471" s="117">
        <v>-683.71998859999985</v>
      </c>
      <c r="W471" s="117">
        <v>1787.4327332719163</v>
      </c>
      <c r="X471" s="117">
        <v>892.82333333333327</v>
      </c>
      <c r="Y471" s="132">
        <f t="shared" si="15"/>
        <v>2680.2560666052495</v>
      </c>
    </row>
    <row r="472" spans="1:25" s="114" customFormat="1" ht="13" x14ac:dyDescent="0.3">
      <c r="A472" s="114">
        <v>467</v>
      </c>
      <c r="B472" s="114" t="s">
        <v>43</v>
      </c>
      <c r="C472" s="131">
        <v>196611.18270590645</v>
      </c>
      <c r="D472" s="117">
        <v>75938.626169538562</v>
      </c>
      <c r="E472" s="117">
        <v>82879.262248000014</v>
      </c>
      <c r="F472" s="117">
        <v>35561.381666666675</v>
      </c>
      <c r="G472" s="117">
        <v>49.914166666666659</v>
      </c>
      <c r="H472" s="117">
        <v>598.38003067</v>
      </c>
      <c r="I472" s="117">
        <v>589.48823966666657</v>
      </c>
      <c r="J472" s="117">
        <v>0</v>
      </c>
      <c r="K472" s="117">
        <v>392228.2352271151</v>
      </c>
      <c r="L472" s="117">
        <v>588089.90249999997</v>
      </c>
      <c r="M472" s="117">
        <f t="shared" si="14"/>
        <v>980318.13772711507</v>
      </c>
      <c r="N472" s="131">
        <v>104217.85534169168</v>
      </c>
      <c r="O472" s="117">
        <v>109114.77118333332</v>
      </c>
      <c r="P472" s="117">
        <v>52847.587919333331</v>
      </c>
      <c r="Q472" s="117">
        <v>82879.262248000014</v>
      </c>
      <c r="R472" s="117">
        <v>35561.381666666675</v>
      </c>
      <c r="S472" s="117">
        <v>49.914166666666659</v>
      </c>
      <c r="T472" s="117">
        <v>598.38003067</v>
      </c>
      <c r="U472" s="117">
        <v>589.48823966666657</v>
      </c>
      <c r="V472" s="117">
        <v>0</v>
      </c>
      <c r="W472" s="117">
        <v>385858.64079602837</v>
      </c>
      <c r="X472" s="117">
        <v>588089.90249999997</v>
      </c>
      <c r="Y472" s="132">
        <f t="shared" si="15"/>
        <v>973948.54329602839</v>
      </c>
    </row>
    <row r="473" spans="1:25" s="114" customFormat="1" ht="13" x14ac:dyDescent="0.3">
      <c r="A473" s="114">
        <v>468</v>
      </c>
      <c r="B473" s="114" t="s">
        <v>43</v>
      </c>
      <c r="C473" s="131">
        <v>90519.225226489463</v>
      </c>
      <c r="D473" s="117">
        <v>38899.74035003638</v>
      </c>
      <c r="E473" s="117">
        <v>58837.099999999984</v>
      </c>
      <c r="F473" s="117">
        <v>16297.723333333335</v>
      </c>
      <c r="G473" s="117">
        <v>23.944999999999997</v>
      </c>
      <c r="H473" s="117">
        <v>274.56502815499999</v>
      </c>
      <c r="I473" s="117">
        <v>265.77942999999999</v>
      </c>
      <c r="J473" s="117">
        <v>0</v>
      </c>
      <c r="K473" s="117">
        <v>205118.07836801413</v>
      </c>
      <c r="L473" s="117">
        <v>270174.34416666668</v>
      </c>
      <c r="M473" s="117">
        <f t="shared" si="14"/>
        <v>475292.42253468081</v>
      </c>
      <c r="N473" s="131">
        <v>47820.075736995823</v>
      </c>
      <c r="O473" s="117">
        <v>50246.982433333345</v>
      </c>
      <c r="P473" s="117">
        <v>27412.38</v>
      </c>
      <c r="Q473" s="117">
        <v>58837.099999999984</v>
      </c>
      <c r="R473" s="117">
        <v>16297.723333333335</v>
      </c>
      <c r="S473" s="117">
        <v>23.944999999999997</v>
      </c>
      <c r="T473" s="117">
        <v>274.56502815499999</v>
      </c>
      <c r="U473" s="117">
        <v>265.77942999999999</v>
      </c>
      <c r="V473" s="117">
        <v>0</v>
      </c>
      <c r="W473" s="117">
        <v>201178.55096181747</v>
      </c>
      <c r="X473" s="117">
        <v>270174.34416666668</v>
      </c>
      <c r="Y473" s="132">
        <f t="shared" si="15"/>
        <v>471352.89512848412</v>
      </c>
    </row>
    <row r="474" spans="1:25" s="114" customFormat="1" ht="13" x14ac:dyDescent="0.3">
      <c r="A474" s="114">
        <v>469</v>
      </c>
      <c r="B474" s="114" t="s">
        <v>43</v>
      </c>
      <c r="C474" s="131">
        <v>109477.41144857927</v>
      </c>
      <c r="D474" s="117">
        <v>48497.319003384087</v>
      </c>
      <c r="E474" s="117">
        <v>66748.6875</v>
      </c>
      <c r="F474" s="117">
        <v>20083.645833333332</v>
      </c>
      <c r="G474" s="117">
        <v>28.728333333333335</v>
      </c>
      <c r="H474" s="117">
        <v>336.56075578000002</v>
      </c>
      <c r="I474" s="117">
        <v>366.09444833333333</v>
      </c>
      <c r="J474" s="117">
        <v>0</v>
      </c>
      <c r="K474" s="117">
        <v>245538.44732274336</v>
      </c>
      <c r="L474" s="117">
        <v>333464.40666666662</v>
      </c>
      <c r="M474" s="117">
        <f t="shared" si="14"/>
        <v>579002.85398940998</v>
      </c>
      <c r="N474" s="131">
        <v>58617.664965016673</v>
      </c>
      <c r="O474" s="117">
        <v>60718.055933333329</v>
      </c>
      <c r="P474" s="117">
        <v>34237.0625</v>
      </c>
      <c r="Q474" s="117">
        <v>66748.6875</v>
      </c>
      <c r="R474" s="117">
        <v>20083.645833333332</v>
      </c>
      <c r="S474" s="117">
        <v>28.728333333333335</v>
      </c>
      <c r="T474" s="117">
        <v>336.56075578000002</v>
      </c>
      <c r="U474" s="117">
        <v>366.09444833333333</v>
      </c>
      <c r="V474" s="117">
        <v>0</v>
      </c>
      <c r="W474" s="117">
        <v>241136.50026913002</v>
      </c>
      <c r="X474" s="117">
        <v>333464.40666666662</v>
      </c>
      <c r="Y474" s="132">
        <f t="shared" si="15"/>
        <v>574600.90693579661</v>
      </c>
    </row>
    <row r="475" spans="1:25" s="114" customFormat="1" ht="13" x14ac:dyDescent="0.3">
      <c r="A475" s="114">
        <v>470</v>
      </c>
      <c r="B475" s="114" t="s">
        <v>43</v>
      </c>
      <c r="C475" s="131">
        <v>103698.87031330819</v>
      </c>
      <c r="D475" s="117">
        <v>55703.73380998263</v>
      </c>
      <c r="E475" s="117">
        <v>72506.679999999978</v>
      </c>
      <c r="F475" s="117">
        <v>20763.123333333337</v>
      </c>
      <c r="G475" s="117">
        <v>25.045833333333334</v>
      </c>
      <c r="H475" s="117">
        <v>371.81299074499998</v>
      </c>
      <c r="I475" s="117">
        <v>317.95685266666669</v>
      </c>
      <c r="J475" s="117">
        <v>0</v>
      </c>
      <c r="K475" s="117">
        <v>253387.22313336915</v>
      </c>
      <c r="L475" s="117">
        <v>346143.95166666672</v>
      </c>
      <c r="M475" s="117">
        <f t="shared" si="14"/>
        <v>599531.17480003589</v>
      </c>
      <c r="N475" s="131">
        <v>64757.429221420833</v>
      </c>
      <c r="O475" s="117">
        <v>56892.677533333335</v>
      </c>
      <c r="P475" s="117">
        <v>39482.01</v>
      </c>
      <c r="Q475" s="117">
        <v>72506.679999999978</v>
      </c>
      <c r="R475" s="117">
        <v>20763.123333333337</v>
      </c>
      <c r="S475" s="117">
        <v>25.045833333333334</v>
      </c>
      <c r="T475" s="117">
        <v>371.81299074499998</v>
      </c>
      <c r="U475" s="117">
        <v>317.95685266666669</v>
      </c>
      <c r="V475" s="117">
        <v>0</v>
      </c>
      <c r="W475" s="117">
        <v>255116.7357648325</v>
      </c>
      <c r="X475" s="117">
        <v>346143.95166666672</v>
      </c>
      <c r="Y475" s="132">
        <f t="shared" si="15"/>
        <v>601260.68743149925</v>
      </c>
    </row>
    <row r="476" spans="1:25" s="114" customFormat="1" ht="13" x14ac:dyDescent="0.3">
      <c r="A476" s="114">
        <v>471</v>
      </c>
      <c r="B476" s="114" t="s">
        <v>43</v>
      </c>
      <c r="C476" s="131">
        <v>419555.10973013542</v>
      </c>
      <c r="D476" s="117">
        <v>143700.24556017286</v>
      </c>
      <c r="E476" s="117">
        <v>115178.72764000001</v>
      </c>
      <c r="F476" s="117">
        <v>82663.5</v>
      </c>
      <c r="G476" s="117">
        <v>118.94250000000001</v>
      </c>
      <c r="H476" s="117">
        <v>1443.6798118500001</v>
      </c>
      <c r="I476" s="117">
        <v>1219.9306723333332</v>
      </c>
      <c r="J476" s="117">
        <v>0</v>
      </c>
      <c r="K476" s="117">
        <v>763880.13591449161</v>
      </c>
      <c r="L476" s="117">
        <v>1378149.3524999998</v>
      </c>
      <c r="M476" s="117">
        <f t="shared" si="14"/>
        <v>2142029.4884144915</v>
      </c>
      <c r="N476" s="131">
        <v>251440.90056387498</v>
      </c>
      <c r="O476" s="117">
        <v>230891.6958833333</v>
      </c>
      <c r="P476" s="117">
        <v>96681.464019999999</v>
      </c>
      <c r="Q476" s="117">
        <v>115178.72764000001</v>
      </c>
      <c r="R476" s="117">
        <v>82663.5</v>
      </c>
      <c r="S476" s="117">
        <v>118.94250000000001</v>
      </c>
      <c r="T476" s="117">
        <v>1443.6798118500001</v>
      </c>
      <c r="U476" s="117">
        <v>1219.9306723333332</v>
      </c>
      <c r="V476" s="117">
        <v>0</v>
      </c>
      <c r="W476" s="117">
        <v>779638.84109139163</v>
      </c>
      <c r="X476" s="117">
        <v>1378149.3524999998</v>
      </c>
      <c r="Y476" s="132">
        <f t="shared" si="15"/>
        <v>2157788.1935913917</v>
      </c>
    </row>
    <row r="477" spans="1:25" s="114" customFormat="1" ht="13" x14ac:dyDescent="0.3">
      <c r="A477" s="114">
        <v>472</v>
      </c>
      <c r="B477" s="114" t="s">
        <v>43</v>
      </c>
      <c r="C477" s="131">
        <v>253295.41924777126</v>
      </c>
      <c r="D477" s="117">
        <v>130627.61488615956</v>
      </c>
      <c r="E477" s="117">
        <v>114141.88</v>
      </c>
      <c r="F477" s="117">
        <v>44312.970833333333</v>
      </c>
      <c r="G477" s="117">
        <v>57.840833333333336</v>
      </c>
      <c r="H477" s="117">
        <v>691.61928658500017</v>
      </c>
      <c r="I477" s="117">
        <v>924.39995333333343</v>
      </c>
      <c r="J477" s="117">
        <v>0</v>
      </c>
      <c r="K477" s="117">
        <v>544051.74504051579</v>
      </c>
      <c r="L477" s="117">
        <v>709769.95250000001</v>
      </c>
      <c r="M477" s="117">
        <f t="shared" si="14"/>
        <v>1253821.6975405158</v>
      </c>
      <c r="N477" s="131">
        <v>120457.02574688749</v>
      </c>
      <c r="O477" s="117">
        <v>141501.09248333334</v>
      </c>
      <c r="P477" s="117">
        <v>94511.339999999982</v>
      </c>
      <c r="Q477" s="117">
        <v>114141.88</v>
      </c>
      <c r="R477" s="117">
        <v>44312.970833333333</v>
      </c>
      <c r="S477" s="117">
        <v>57.840833333333336</v>
      </c>
      <c r="T477" s="117">
        <v>691.61928658500017</v>
      </c>
      <c r="U477" s="117">
        <v>924.39995333333343</v>
      </c>
      <c r="V477" s="117">
        <v>0</v>
      </c>
      <c r="W477" s="117">
        <v>516598.16913680581</v>
      </c>
      <c r="X477" s="117">
        <v>709769.95250000001</v>
      </c>
      <c r="Y477" s="132">
        <f t="shared" si="15"/>
        <v>1226368.1216368058</v>
      </c>
    </row>
    <row r="478" spans="1:25" s="114" customFormat="1" ht="13" x14ac:dyDescent="0.3">
      <c r="A478" s="114">
        <v>473</v>
      </c>
      <c r="B478" s="114" t="s">
        <v>43</v>
      </c>
      <c r="C478" s="131">
        <v>279163.38303793751</v>
      </c>
      <c r="D478" s="117">
        <v>110503.36556984579</v>
      </c>
      <c r="E478" s="117">
        <v>101877.28000000001</v>
      </c>
      <c r="F478" s="117">
        <v>49885</v>
      </c>
      <c r="G478" s="117">
        <v>66.962500000000006</v>
      </c>
      <c r="H478" s="117">
        <v>830.88530669999989</v>
      </c>
      <c r="I478" s="117">
        <v>819.18876399999999</v>
      </c>
      <c r="J478" s="117">
        <v>0</v>
      </c>
      <c r="K478" s="117">
        <v>543146.06517848338</v>
      </c>
      <c r="L478" s="117">
        <v>818228.6691666668</v>
      </c>
      <c r="M478" s="117">
        <f t="shared" si="14"/>
        <v>1361374.7343451502</v>
      </c>
      <c r="N478" s="131">
        <v>144712.52425025002</v>
      </c>
      <c r="O478" s="117">
        <v>155148.70708333331</v>
      </c>
      <c r="P478" s="117">
        <v>77327.459999999992</v>
      </c>
      <c r="Q478" s="117">
        <v>101877.28000000001</v>
      </c>
      <c r="R478" s="117">
        <v>49885</v>
      </c>
      <c r="S478" s="117">
        <v>66.962500000000006</v>
      </c>
      <c r="T478" s="117">
        <v>830.88530669999989</v>
      </c>
      <c r="U478" s="117">
        <v>819.18876399999999</v>
      </c>
      <c r="V478" s="117">
        <v>0</v>
      </c>
      <c r="W478" s="117">
        <v>530668.00790428335</v>
      </c>
      <c r="X478" s="117">
        <v>818228.6691666668</v>
      </c>
      <c r="Y478" s="132">
        <f t="shared" si="15"/>
        <v>1348896.6770709502</v>
      </c>
    </row>
    <row r="479" spans="1:25" s="114" customFormat="1" ht="13" x14ac:dyDescent="0.3">
      <c r="A479" s="114">
        <v>474</v>
      </c>
      <c r="B479" s="114" t="s">
        <v>43</v>
      </c>
      <c r="C479" s="131">
        <v>95126.780963569065</v>
      </c>
      <c r="D479" s="117">
        <v>90063.270426432617</v>
      </c>
      <c r="E479" s="117">
        <v>93780.52</v>
      </c>
      <c r="F479" s="117">
        <v>17032.08666666667</v>
      </c>
      <c r="G479" s="117">
        <v>27.845000000000002</v>
      </c>
      <c r="H479" s="117">
        <v>314.56693801</v>
      </c>
      <c r="I479" s="117">
        <v>456.77822133333331</v>
      </c>
      <c r="J479" s="117">
        <v>0</v>
      </c>
      <c r="K479" s="117">
        <v>296801.84821601165</v>
      </c>
      <c r="L479" s="117">
        <v>290316.20250000001</v>
      </c>
      <c r="M479" s="117">
        <f t="shared" si="14"/>
        <v>587118.05071601167</v>
      </c>
      <c r="N479" s="131">
        <v>54787.075036741669</v>
      </c>
      <c r="O479" s="117">
        <v>52500.01901666668</v>
      </c>
      <c r="P479" s="117">
        <v>66894.39</v>
      </c>
      <c r="Q479" s="117">
        <v>93780.52</v>
      </c>
      <c r="R479" s="117">
        <v>17032.08666666667</v>
      </c>
      <c r="S479" s="117">
        <v>27.845000000000002</v>
      </c>
      <c r="T479" s="117">
        <v>314.56693801</v>
      </c>
      <c r="U479" s="117">
        <v>456.77822133333331</v>
      </c>
      <c r="V479" s="117">
        <v>0</v>
      </c>
      <c r="W479" s="117">
        <v>285793.28087941831</v>
      </c>
      <c r="X479" s="117">
        <v>290316.20250000001</v>
      </c>
      <c r="Y479" s="132">
        <f t="shared" si="15"/>
        <v>576109.48337941826</v>
      </c>
    </row>
    <row r="480" spans="1:25" s="114" customFormat="1" ht="13" x14ac:dyDescent="0.3">
      <c r="A480" s="114">
        <v>475</v>
      </c>
      <c r="B480" s="114" t="s">
        <v>43</v>
      </c>
      <c r="C480" s="131">
        <v>72324.273775405833</v>
      </c>
      <c r="D480" s="117">
        <v>31745.562266351659</v>
      </c>
      <c r="E480" s="117">
        <v>21745.443299999995</v>
      </c>
      <c r="F480" s="117">
        <v>14719.92083333333</v>
      </c>
      <c r="G480" s="117">
        <v>18.780833333333337</v>
      </c>
      <c r="H480" s="117">
        <v>261.55174154499997</v>
      </c>
      <c r="I480" s="117">
        <v>218.47757366666667</v>
      </c>
      <c r="J480" s="117">
        <v>0</v>
      </c>
      <c r="K480" s="117">
        <v>141034.0103236358</v>
      </c>
      <c r="L480" s="117">
        <v>244289.90583333329</v>
      </c>
      <c r="M480" s="117">
        <f t="shared" si="14"/>
        <v>385323.91615696909</v>
      </c>
      <c r="N480" s="131">
        <v>45553.594985754171</v>
      </c>
      <c r="O480" s="117">
        <v>39653.392149999992</v>
      </c>
      <c r="P480" s="117">
        <v>21970.817999999999</v>
      </c>
      <c r="Q480" s="117">
        <v>21745.443299999995</v>
      </c>
      <c r="R480" s="117">
        <v>14719.92083333333</v>
      </c>
      <c r="S480" s="117">
        <v>18.780833333333337</v>
      </c>
      <c r="T480" s="117">
        <v>261.55174154499997</v>
      </c>
      <c r="U480" s="117">
        <v>218.47757366666667</v>
      </c>
      <c r="V480" s="117">
        <v>0</v>
      </c>
      <c r="W480" s="117">
        <v>144141.97941763248</v>
      </c>
      <c r="X480" s="117">
        <v>244289.90583333329</v>
      </c>
      <c r="Y480" s="132">
        <f t="shared" si="15"/>
        <v>388431.88525096577</v>
      </c>
    </row>
    <row r="481" spans="1:25" s="114" customFormat="1" ht="13" x14ac:dyDescent="0.3">
      <c r="A481" s="114">
        <v>476</v>
      </c>
      <c r="B481" s="114" t="s">
        <v>43</v>
      </c>
      <c r="C481" s="131">
        <v>81484.881553498446</v>
      </c>
      <c r="D481" s="117">
        <v>32285.802230463218</v>
      </c>
      <c r="E481" s="117">
        <v>52229.633726666674</v>
      </c>
      <c r="F481" s="117">
        <v>17498.114999999998</v>
      </c>
      <c r="G481" s="117">
        <v>18.629166666666666</v>
      </c>
      <c r="H481" s="117">
        <v>325.22184577000002</v>
      </c>
      <c r="I481" s="117">
        <v>273.99663099999998</v>
      </c>
      <c r="J481" s="117">
        <v>0</v>
      </c>
      <c r="K481" s="117">
        <v>184116.280154065</v>
      </c>
      <c r="L481" s="117">
        <v>292930.8041666667</v>
      </c>
      <c r="M481" s="117">
        <f t="shared" si="14"/>
        <v>477047.08432073169</v>
      </c>
      <c r="N481" s="131">
        <v>56642.804804941668</v>
      </c>
      <c r="O481" s="117">
        <v>44318.442350000005</v>
      </c>
      <c r="P481" s="117">
        <v>21712.656721333329</v>
      </c>
      <c r="Q481" s="117">
        <v>52229.633726666674</v>
      </c>
      <c r="R481" s="117">
        <v>17498.114999999998</v>
      </c>
      <c r="S481" s="117">
        <v>18.629166666666666</v>
      </c>
      <c r="T481" s="117">
        <v>325.22184577000002</v>
      </c>
      <c r="U481" s="117">
        <v>273.99663099999998</v>
      </c>
      <c r="V481" s="117">
        <v>0</v>
      </c>
      <c r="W481" s="117">
        <v>193019.50024637833</v>
      </c>
      <c r="X481" s="117">
        <v>292930.8041666667</v>
      </c>
      <c r="Y481" s="132">
        <f t="shared" si="15"/>
        <v>485950.30441304506</v>
      </c>
    </row>
    <row r="482" spans="1:25" s="114" customFormat="1" ht="13" x14ac:dyDescent="0.3">
      <c r="A482" s="114">
        <v>477</v>
      </c>
      <c r="B482" s="114" t="s">
        <v>43</v>
      </c>
      <c r="C482" s="131">
        <v>96051.484173711782</v>
      </c>
      <c r="D482" s="117">
        <v>53961.598718356545</v>
      </c>
      <c r="E482" s="117">
        <v>72318.284800000009</v>
      </c>
      <c r="F482" s="117">
        <v>16044.259166666665</v>
      </c>
      <c r="G482" s="117">
        <v>19.671666666666667</v>
      </c>
      <c r="H482" s="117">
        <v>267.23727041000001</v>
      </c>
      <c r="I482" s="117">
        <v>295.90122066666669</v>
      </c>
      <c r="J482" s="117">
        <v>0</v>
      </c>
      <c r="K482" s="117">
        <v>238958.43701647833</v>
      </c>
      <c r="L482" s="117">
        <v>259663.82500000004</v>
      </c>
      <c r="M482" s="117">
        <f t="shared" si="14"/>
        <v>498622.26201647834</v>
      </c>
      <c r="N482" s="131">
        <v>46543.824596408325</v>
      </c>
      <c r="O482" s="117">
        <v>53600.084233333335</v>
      </c>
      <c r="P482" s="117">
        <v>39239.253600000004</v>
      </c>
      <c r="Q482" s="117">
        <v>72318.284800000009</v>
      </c>
      <c r="R482" s="117">
        <v>16044.259166666665</v>
      </c>
      <c r="S482" s="117">
        <v>19.671666666666667</v>
      </c>
      <c r="T482" s="117">
        <v>267.23727041000001</v>
      </c>
      <c r="U482" s="117">
        <v>295.90122066666669</v>
      </c>
      <c r="V482" s="117">
        <v>0</v>
      </c>
      <c r="W482" s="117">
        <v>228328.51655415166</v>
      </c>
      <c r="X482" s="117">
        <v>259663.82500000004</v>
      </c>
      <c r="Y482" s="132">
        <f t="shared" si="15"/>
        <v>487992.34155415173</v>
      </c>
    </row>
    <row r="483" spans="1:25" s="114" customFormat="1" ht="13" x14ac:dyDescent="0.3">
      <c r="A483" s="114">
        <v>478</v>
      </c>
      <c r="B483" s="114" t="s">
        <v>43</v>
      </c>
      <c r="C483" s="131">
        <v>124587.69029473506</v>
      </c>
      <c r="D483" s="117">
        <v>46656.776240809115</v>
      </c>
      <c r="E483" s="117">
        <v>64054.400000000016</v>
      </c>
      <c r="F483" s="117">
        <v>23915.049166666664</v>
      </c>
      <c r="G483" s="117">
        <v>32.943333333333335</v>
      </c>
      <c r="H483" s="117">
        <v>419.80376026499994</v>
      </c>
      <c r="I483" s="117">
        <v>374.49756666666673</v>
      </c>
      <c r="J483" s="117">
        <v>0</v>
      </c>
      <c r="K483" s="117">
        <v>260041.16036247584</v>
      </c>
      <c r="L483" s="117">
        <v>398578.81000000006</v>
      </c>
      <c r="M483" s="117">
        <f t="shared" si="14"/>
        <v>658619.97036247584</v>
      </c>
      <c r="N483" s="131">
        <v>73115.8215794875</v>
      </c>
      <c r="O483" s="117">
        <v>68667.890216666667</v>
      </c>
      <c r="P483" s="117">
        <v>31912.919999999987</v>
      </c>
      <c r="Q483" s="117">
        <v>64054.400000000016</v>
      </c>
      <c r="R483" s="117">
        <v>23915.049166666664</v>
      </c>
      <c r="S483" s="117">
        <v>32.943333333333335</v>
      </c>
      <c r="T483" s="117">
        <v>419.80376026499994</v>
      </c>
      <c r="U483" s="117">
        <v>374.49756666666673</v>
      </c>
      <c r="V483" s="117">
        <v>0</v>
      </c>
      <c r="W483" s="117">
        <v>262493.32562308584</v>
      </c>
      <c r="X483" s="117">
        <v>398578.81000000006</v>
      </c>
      <c r="Y483" s="132">
        <f t="shared" si="15"/>
        <v>661072.13562308589</v>
      </c>
    </row>
    <row r="484" spans="1:25" s="114" customFormat="1" ht="13" x14ac:dyDescent="0.3">
      <c r="A484" s="114">
        <v>479</v>
      </c>
      <c r="B484" s="114" t="s">
        <v>43</v>
      </c>
      <c r="C484" s="131">
        <v>20898.965726029815</v>
      </c>
      <c r="D484" s="117">
        <v>10677.312723528521</v>
      </c>
      <c r="E484" s="117">
        <v>28169.786000000004</v>
      </c>
      <c r="F484" s="117">
        <v>4211.1641666666665</v>
      </c>
      <c r="G484" s="117">
        <v>5.6950000000000012</v>
      </c>
      <c r="H484" s="117">
        <v>77.123227349999993</v>
      </c>
      <c r="I484" s="117">
        <v>65.449586999999994</v>
      </c>
      <c r="J484" s="117">
        <v>0</v>
      </c>
      <c r="K484" s="117">
        <v>64105.496430575011</v>
      </c>
      <c r="L484" s="117">
        <v>71371.145833333314</v>
      </c>
      <c r="M484" s="117">
        <f t="shared" si="14"/>
        <v>135476.64226390832</v>
      </c>
      <c r="N484" s="131">
        <v>13432.295430124999</v>
      </c>
      <c r="O484" s="117">
        <v>11440.243833333336</v>
      </c>
      <c r="P484" s="117">
        <v>7505.4459999999972</v>
      </c>
      <c r="Q484" s="117">
        <v>28169.786000000004</v>
      </c>
      <c r="R484" s="117">
        <v>4211.1641666666665</v>
      </c>
      <c r="S484" s="117">
        <v>5.6950000000000012</v>
      </c>
      <c r="T484" s="117">
        <v>77.123227349999993</v>
      </c>
      <c r="U484" s="117">
        <v>65.449586999999994</v>
      </c>
      <c r="V484" s="117">
        <v>0</v>
      </c>
      <c r="W484" s="117">
        <v>64907.203244475</v>
      </c>
      <c r="X484" s="117">
        <v>71371.145833333314</v>
      </c>
      <c r="Y484" s="132">
        <f t="shared" si="15"/>
        <v>136278.34907780832</v>
      </c>
    </row>
    <row r="485" spans="1:25" s="114" customFormat="1" ht="13" x14ac:dyDescent="0.3">
      <c r="A485" s="114">
        <v>480</v>
      </c>
      <c r="B485" s="114" t="s">
        <v>43</v>
      </c>
      <c r="C485" s="131">
        <v>147053.51774383194</v>
      </c>
      <c r="D485" s="117">
        <v>54321.466381852202</v>
      </c>
      <c r="E485" s="117">
        <v>70694.599999999991</v>
      </c>
      <c r="F485" s="117">
        <v>26588.850833333334</v>
      </c>
      <c r="G485" s="117">
        <v>38.459166666666668</v>
      </c>
      <c r="H485" s="117">
        <v>443.29333310500004</v>
      </c>
      <c r="I485" s="117">
        <v>422.15865100000002</v>
      </c>
      <c r="J485" s="117">
        <v>0</v>
      </c>
      <c r="K485" s="117">
        <v>299562.3461097891</v>
      </c>
      <c r="L485" s="117">
        <v>438580.46500000003</v>
      </c>
      <c r="M485" s="117">
        <f t="shared" si="14"/>
        <v>738142.81110978918</v>
      </c>
      <c r="N485" s="131">
        <v>77206.92218245416</v>
      </c>
      <c r="O485" s="117">
        <v>81661.237266666678</v>
      </c>
      <c r="P485" s="117">
        <v>37640.879999999997</v>
      </c>
      <c r="Q485" s="117">
        <v>70694.599999999991</v>
      </c>
      <c r="R485" s="117">
        <v>26588.850833333334</v>
      </c>
      <c r="S485" s="117">
        <v>38.459166666666668</v>
      </c>
      <c r="T485" s="117">
        <v>443.29333310500004</v>
      </c>
      <c r="U485" s="117">
        <v>422.15865100000002</v>
      </c>
      <c r="V485" s="117">
        <v>0</v>
      </c>
      <c r="W485" s="117">
        <v>294696.40143322584</v>
      </c>
      <c r="X485" s="117">
        <v>438580.46500000003</v>
      </c>
      <c r="Y485" s="132">
        <f t="shared" si="15"/>
        <v>733276.8664332258</v>
      </c>
    </row>
    <row r="486" spans="1:25" s="114" customFormat="1" ht="13" x14ac:dyDescent="0.3">
      <c r="A486" s="114">
        <v>481</v>
      </c>
      <c r="B486" s="114" t="s">
        <v>43</v>
      </c>
      <c r="C486" s="131">
        <v>67209.666098524132</v>
      </c>
      <c r="D486" s="117">
        <v>24858.648646282538</v>
      </c>
      <c r="E486" s="117">
        <v>46071.095024999995</v>
      </c>
      <c r="F486" s="117">
        <v>13552.299999999997</v>
      </c>
      <c r="G486" s="117">
        <v>16.297500000000003</v>
      </c>
      <c r="H486" s="117">
        <v>246.92044083999994</v>
      </c>
      <c r="I486" s="117">
        <v>219.35514233333336</v>
      </c>
      <c r="J486" s="117">
        <v>0</v>
      </c>
      <c r="K486" s="117">
        <v>152174.28285297999</v>
      </c>
      <c r="L486" s="117">
        <v>227470.86583333332</v>
      </c>
      <c r="M486" s="117">
        <f t="shared" si="14"/>
        <v>379645.1486863133</v>
      </c>
      <c r="N486" s="131">
        <v>43005.310112966668</v>
      </c>
      <c r="O486" s="117">
        <v>36803.958966666658</v>
      </c>
      <c r="P486" s="117">
        <v>16754.998994999998</v>
      </c>
      <c r="Q486" s="117">
        <v>46071.095024999995</v>
      </c>
      <c r="R486" s="117">
        <v>13552.299999999997</v>
      </c>
      <c r="S486" s="117">
        <v>16.297500000000003</v>
      </c>
      <c r="T486" s="117">
        <v>246.92044083999994</v>
      </c>
      <c r="U486" s="117">
        <v>219.35514233333336</v>
      </c>
      <c r="V486" s="117">
        <v>0</v>
      </c>
      <c r="W486" s="117">
        <v>156670.23618280664</v>
      </c>
      <c r="X486" s="117">
        <v>227470.86583333332</v>
      </c>
      <c r="Y486" s="132">
        <f t="shared" si="15"/>
        <v>384141.10201613995</v>
      </c>
    </row>
    <row r="487" spans="1:25" s="114" customFormat="1" ht="13" x14ac:dyDescent="0.3">
      <c r="A487" s="114">
        <v>482</v>
      </c>
      <c r="B487" s="114" t="s">
        <v>43</v>
      </c>
      <c r="C487" s="131">
        <v>3186.1049954503051</v>
      </c>
      <c r="D487" s="117">
        <v>232678.59857631882</v>
      </c>
      <c r="E487" s="117">
        <v>102035.99725800002</v>
      </c>
      <c r="F487" s="117">
        <v>4076.0250000000001</v>
      </c>
      <c r="G487" s="117">
        <v>0</v>
      </c>
      <c r="H487" s="117">
        <v>58.694335615</v>
      </c>
      <c r="I487" s="117">
        <v>566.73160466666661</v>
      </c>
      <c r="J487" s="117">
        <v>0</v>
      </c>
      <c r="K487" s="117">
        <v>342602.15177005081</v>
      </c>
      <c r="L487" s="117">
        <v>70077.354999999996</v>
      </c>
      <c r="M487" s="117">
        <f t="shared" si="14"/>
        <v>412679.50677005079</v>
      </c>
      <c r="N487" s="131">
        <v>10222.596786279166</v>
      </c>
      <c r="O487" s="117">
        <v>1194.7584333333334</v>
      </c>
      <c r="P487" s="117">
        <v>180869.23882566663</v>
      </c>
      <c r="Q487" s="117">
        <v>102035.99725800002</v>
      </c>
      <c r="R487" s="117">
        <v>4076.0250000000001</v>
      </c>
      <c r="S487" s="117">
        <v>0</v>
      </c>
      <c r="T487" s="117">
        <v>58.694335615</v>
      </c>
      <c r="U487" s="117">
        <v>566.73160466666661</v>
      </c>
      <c r="V487" s="117">
        <v>0</v>
      </c>
      <c r="W487" s="117">
        <v>299024.04224356083</v>
      </c>
      <c r="X487" s="117">
        <v>70077.354999999996</v>
      </c>
      <c r="Y487" s="132">
        <f t="shared" si="15"/>
        <v>369101.39724356082</v>
      </c>
    </row>
    <row r="488" spans="1:25" s="114" customFormat="1" ht="13" x14ac:dyDescent="0.3">
      <c r="A488" s="114">
        <v>483</v>
      </c>
      <c r="B488" s="114" t="s">
        <v>43</v>
      </c>
      <c r="C488" s="131">
        <v>108165.92265833293</v>
      </c>
      <c r="D488" s="117">
        <v>46625.52339576956</v>
      </c>
      <c r="E488" s="117">
        <v>64476.293363333338</v>
      </c>
      <c r="F488" s="117">
        <v>21976.122499999998</v>
      </c>
      <c r="G488" s="117">
        <v>26.708333333333332</v>
      </c>
      <c r="H488" s="117">
        <v>383.42184961499999</v>
      </c>
      <c r="I488" s="117">
        <v>525.04707766666672</v>
      </c>
      <c r="J488" s="117">
        <v>0</v>
      </c>
      <c r="K488" s="117">
        <v>242179.03917805085</v>
      </c>
      <c r="L488" s="117">
        <v>358874.73666666675</v>
      </c>
      <c r="M488" s="117">
        <f t="shared" si="14"/>
        <v>601053.77584471763</v>
      </c>
      <c r="N488" s="131">
        <v>66779.305474612498</v>
      </c>
      <c r="O488" s="117">
        <v>59395.040166666673</v>
      </c>
      <c r="P488" s="117">
        <v>32276.853060666665</v>
      </c>
      <c r="Q488" s="117">
        <v>64476.293363333338</v>
      </c>
      <c r="R488" s="117">
        <v>21976.122499999998</v>
      </c>
      <c r="S488" s="117">
        <v>26.708333333333332</v>
      </c>
      <c r="T488" s="117">
        <v>383.42184961499999</v>
      </c>
      <c r="U488" s="117">
        <v>525.04707766666672</v>
      </c>
      <c r="V488" s="117">
        <v>0</v>
      </c>
      <c r="W488" s="117">
        <v>245838.79182589418</v>
      </c>
      <c r="X488" s="117">
        <v>358874.73666666675</v>
      </c>
      <c r="Y488" s="132">
        <f t="shared" si="15"/>
        <v>604713.52849256096</v>
      </c>
    </row>
    <row r="489" spans="1:25" s="114" customFormat="1" ht="13" x14ac:dyDescent="0.3">
      <c r="A489" s="114">
        <v>484</v>
      </c>
      <c r="B489" s="114" t="s">
        <v>43</v>
      </c>
      <c r="C489" s="131">
        <v>847176.41938898945</v>
      </c>
      <c r="D489" s="117">
        <v>289579.70992096892</v>
      </c>
      <c r="E489" s="117">
        <v>160571.99999999997</v>
      </c>
      <c r="F489" s="117">
        <v>173845.00166666668</v>
      </c>
      <c r="G489" s="117">
        <v>207.55166666666665</v>
      </c>
      <c r="H489" s="117">
        <v>3203.3955097500002</v>
      </c>
      <c r="I489" s="117">
        <v>2860.7503080000001</v>
      </c>
      <c r="J489" s="117">
        <v>0</v>
      </c>
      <c r="K489" s="117">
        <v>1477444.8284610417</v>
      </c>
      <c r="L489" s="117">
        <v>2914239.6283333334</v>
      </c>
      <c r="M489" s="117">
        <f t="shared" si="14"/>
        <v>4391684.4567943756</v>
      </c>
      <c r="N489" s="131">
        <v>557924.71794812498</v>
      </c>
      <c r="O489" s="117">
        <v>462848.44479999994</v>
      </c>
      <c r="P489" s="117">
        <v>191689.66666666666</v>
      </c>
      <c r="Q489" s="117">
        <v>160571.99999999997</v>
      </c>
      <c r="R489" s="117">
        <v>173845.00166666668</v>
      </c>
      <c r="S489" s="117">
        <v>207.55166666666665</v>
      </c>
      <c r="T489" s="117">
        <v>3203.3955097500002</v>
      </c>
      <c r="U489" s="117">
        <v>2860.7503080000001</v>
      </c>
      <c r="V489" s="117">
        <v>0</v>
      </c>
      <c r="W489" s="117">
        <v>1553151.5285658753</v>
      </c>
      <c r="X489" s="117">
        <v>2914239.6283333334</v>
      </c>
      <c r="Y489" s="132">
        <f t="shared" si="15"/>
        <v>4467391.1568992082</v>
      </c>
    </row>
    <row r="490" spans="1:25" s="114" customFormat="1" ht="13" x14ac:dyDescent="0.3">
      <c r="A490" s="114">
        <v>485</v>
      </c>
      <c r="B490" s="114" t="s">
        <v>43</v>
      </c>
      <c r="C490" s="131">
        <v>440618.30919645628</v>
      </c>
      <c r="D490" s="117">
        <v>205742.73162374366</v>
      </c>
      <c r="E490" s="117">
        <v>137404</v>
      </c>
      <c r="F490" s="117">
        <v>92442.575000000012</v>
      </c>
      <c r="G490" s="117">
        <v>122.97500000000001</v>
      </c>
      <c r="H490" s="117">
        <v>1619.5696811999996</v>
      </c>
      <c r="I490" s="117">
        <v>1523.5075400000003</v>
      </c>
      <c r="J490" s="117">
        <v>0</v>
      </c>
      <c r="K490" s="117">
        <v>879473.66804139991</v>
      </c>
      <c r="L490" s="117">
        <v>1532357.905833333</v>
      </c>
      <c r="M490" s="117">
        <f t="shared" si="14"/>
        <v>2411831.5738747329</v>
      </c>
      <c r="N490" s="131">
        <v>282075.05280899996</v>
      </c>
      <c r="O490" s="117">
        <v>241272.98925000001</v>
      </c>
      <c r="P490" s="117">
        <v>143199</v>
      </c>
      <c r="Q490" s="117">
        <v>137404</v>
      </c>
      <c r="R490" s="117">
        <v>92442.575000000012</v>
      </c>
      <c r="S490" s="117">
        <v>122.97500000000001</v>
      </c>
      <c r="T490" s="117">
        <v>1619.5696811999996</v>
      </c>
      <c r="U490" s="117">
        <v>1523.5075400000003</v>
      </c>
      <c r="V490" s="117">
        <v>0</v>
      </c>
      <c r="W490" s="117">
        <v>899659.66928020003</v>
      </c>
      <c r="X490" s="117">
        <v>1532357.905833333</v>
      </c>
      <c r="Y490" s="132">
        <f t="shared" si="15"/>
        <v>2432017.5751135331</v>
      </c>
    </row>
    <row r="491" spans="1:25" s="114" customFormat="1" ht="13" x14ac:dyDescent="0.3">
      <c r="A491" s="114">
        <v>486</v>
      </c>
      <c r="B491" s="114" t="s">
        <v>43</v>
      </c>
      <c r="C491" s="131">
        <v>76951.720491182248</v>
      </c>
      <c r="D491" s="117">
        <v>29100.52260105441</v>
      </c>
      <c r="E491" s="117">
        <v>41348.083481666654</v>
      </c>
      <c r="F491" s="117">
        <v>16003.086666666668</v>
      </c>
      <c r="G491" s="117">
        <v>20.024999999999999</v>
      </c>
      <c r="H491" s="117">
        <v>290.46316941999999</v>
      </c>
      <c r="I491" s="117">
        <v>247.51189466666668</v>
      </c>
      <c r="J491" s="117">
        <v>0</v>
      </c>
      <c r="K491" s="117">
        <v>163961.41330465666</v>
      </c>
      <c r="L491" s="117">
        <v>267220.14499999996</v>
      </c>
      <c r="M491" s="117">
        <f t="shared" si="14"/>
        <v>431181.55830465665</v>
      </c>
      <c r="N491" s="131">
        <v>50589.00200731666</v>
      </c>
      <c r="O491" s="117">
        <v>42047.977249999996</v>
      </c>
      <c r="P491" s="117">
        <v>19599.037208333331</v>
      </c>
      <c r="Q491" s="117">
        <v>41348.083481666654</v>
      </c>
      <c r="R491" s="117">
        <v>16003.086666666668</v>
      </c>
      <c r="S491" s="117">
        <v>20.024999999999999</v>
      </c>
      <c r="T491" s="117">
        <v>290.46316941999999</v>
      </c>
      <c r="U491" s="117">
        <v>247.51189466666668</v>
      </c>
      <c r="V491" s="117">
        <v>0</v>
      </c>
      <c r="W491" s="117">
        <v>170145.18667806996</v>
      </c>
      <c r="X491" s="117">
        <v>267220.14499999996</v>
      </c>
      <c r="Y491" s="132">
        <f t="shared" si="15"/>
        <v>437365.3316780699</v>
      </c>
    </row>
    <row r="492" spans="1:25" s="114" customFormat="1" ht="13" x14ac:dyDescent="0.3">
      <c r="A492" s="114">
        <v>487</v>
      </c>
      <c r="B492" s="114" t="s">
        <v>43</v>
      </c>
      <c r="C492" s="131">
        <v>67632.780657664101</v>
      </c>
      <c r="D492" s="117">
        <v>38378.747671561723</v>
      </c>
      <c r="E492" s="117">
        <v>57532.775000000016</v>
      </c>
      <c r="F492" s="117">
        <v>17442.249999999996</v>
      </c>
      <c r="G492" s="117">
        <v>21.709166666666665</v>
      </c>
      <c r="H492" s="117">
        <v>341.90630435499997</v>
      </c>
      <c r="I492" s="117">
        <v>540.57444266666664</v>
      </c>
      <c r="J492" s="117">
        <v>0</v>
      </c>
      <c r="K492" s="117">
        <v>181890.74324291418</v>
      </c>
      <c r="L492" s="117">
        <v>300002.55833333329</v>
      </c>
      <c r="M492" s="117">
        <f t="shared" si="14"/>
        <v>481893.30157624744</v>
      </c>
      <c r="N492" s="131">
        <v>59548.681341829164</v>
      </c>
      <c r="O492" s="117">
        <v>35942.152433333329</v>
      </c>
      <c r="P492" s="117">
        <v>26287.244999999999</v>
      </c>
      <c r="Q492" s="117">
        <v>57532.775000000016</v>
      </c>
      <c r="R492" s="117">
        <v>17442.249999999996</v>
      </c>
      <c r="S492" s="117">
        <v>21.709166666666665</v>
      </c>
      <c r="T492" s="117">
        <v>341.90630435499997</v>
      </c>
      <c r="U492" s="117">
        <v>540.57444266666664</v>
      </c>
      <c r="V492" s="117">
        <v>0</v>
      </c>
      <c r="W492" s="117">
        <v>197657.29368885086</v>
      </c>
      <c r="X492" s="117">
        <v>300002.55833333329</v>
      </c>
      <c r="Y492" s="132">
        <f t="shared" si="15"/>
        <v>497659.85202218418</v>
      </c>
    </row>
    <row r="493" spans="1:25" s="114" customFormat="1" ht="13" x14ac:dyDescent="0.3">
      <c r="A493" s="114">
        <v>488</v>
      </c>
      <c r="B493" s="114" t="s">
        <v>43</v>
      </c>
      <c r="C493" s="131">
        <v>187488.18723873852</v>
      </c>
      <c r="D493" s="117">
        <v>83635.211235478157</v>
      </c>
      <c r="E493" s="117">
        <v>86636.319999999978</v>
      </c>
      <c r="F493" s="117">
        <v>39267.279166666667</v>
      </c>
      <c r="G493" s="117">
        <v>56.351666666666667</v>
      </c>
      <c r="H493" s="117">
        <v>707.28798530000006</v>
      </c>
      <c r="I493" s="117">
        <v>605.75398400000006</v>
      </c>
      <c r="J493" s="117">
        <v>0</v>
      </c>
      <c r="K493" s="117">
        <v>398396.39127685002</v>
      </c>
      <c r="L493" s="117">
        <v>658710.63250000007</v>
      </c>
      <c r="M493" s="117">
        <f t="shared" si="14"/>
        <v>1057107.0237768502</v>
      </c>
      <c r="N493" s="131">
        <v>123185.99077308331</v>
      </c>
      <c r="O493" s="117">
        <v>102452.11301666666</v>
      </c>
      <c r="P493" s="117">
        <v>57688.74</v>
      </c>
      <c r="Q493" s="117">
        <v>86636.319999999978</v>
      </c>
      <c r="R493" s="117">
        <v>39267.279166666667</v>
      </c>
      <c r="S493" s="117">
        <v>56.351666666666667</v>
      </c>
      <c r="T493" s="117">
        <v>707.28798530000006</v>
      </c>
      <c r="U493" s="117">
        <v>605.75398400000006</v>
      </c>
      <c r="V493" s="117">
        <v>0</v>
      </c>
      <c r="W493" s="117">
        <v>410599.83659238333</v>
      </c>
      <c r="X493" s="117">
        <v>658710.63250000007</v>
      </c>
      <c r="Y493" s="132">
        <f t="shared" si="15"/>
        <v>1069310.4690923835</v>
      </c>
    </row>
    <row r="494" spans="1:25" s="114" customFormat="1" ht="13" x14ac:dyDescent="0.3">
      <c r="A494" s="114">
        <v>489</v>
      </c>
      <c r="B494" s="114" t="s">
        <v>43</v>
      </c>
      <c r="C494" s="131">
        <v>41980.800061045964</v>
      </c>
      <c r="D494" s="117">
        <v>13755.48138205237</v>
      </c>
      <c r="E494" s="117">
        <v>15676.461367600001</v>
      </c>
      <c r="F494" s="117">
        <v>8729.7999999999993</v>
      </c>
      <c r="G494" s="117">
        <v>10.686666666666666</v>
      </c>
      <c r="H494" s="117">
        <v>159.47094499000002</v>
      </c>
      <c r="I494" s="117">
        <v>123.12153956666667</v>
      </c>
      <c r="J494" s="117">
        <v>0</v>
      </c>
      <c r="K494" s="117">
        <v>80435.821961921669</v>
      </c>
      <c r="L494" s="117">
        <v>146054.12166666664</v>
      </c>
      <c r="M494" s="117">
        <f t="shared" si="14"/>
        <v>226489.94362858831</v>
      </c>
      <c r="N494" s="131">
        <v>27774.522919091662</v>
      </c>
      <c r="O494" s="117">
        <v>22927.342966666667</v>
      </c>
      <c r="P494" s="117">
        <v>9027.589014033334</v>
      </c>
      <c r="Q494" s="117">
        <v>15676.461367600001</v>
      </c>
      <c r="R494" s="117">
        <v>8729.7999999999993</v>
      </c>
      <c r="S494" s="117">
        <v>10.686666666666666</v>
      </c>
      <c r="T494" s="117">
        <v>159.47094499000002</v>
      </c>
      <c r="U494" s="117">
        <v>123.12153956666667</v>
      </c>
      <c r="V494" s="117">
        <v>0</v>
      </c>
      <c r="W494" s="117">
        <v>84428.995418614999</v>
      </c>
      <c r="X494" s="117">
        <v>146054.12166666664</v>
      </c>
      <c r="Y494" s="132">
        <f t="shared" si="15"/>
        <v>230483.11708528164</v>
      </c>
    </row>
    <row r="495" spans="1:25" s="114" customFormat="1" ht="13" x14ac:dyDescent="0.3">
      <c r="A495" s="114">
        <v>490</v>
      </c>
      <c r="B495" s="114" t="s">
        <v>43</v>
      </c>
      <c r="C495" s="131">
        <v>2691.8211604804083</v>
      </c>
      <c r="D495" s="117">
        <v>4448.3260716174236</v>
      </c>
      <c r="E495" s="117">
        <v>12685.256461500001</v>
      </c>
      <c r="F495" s="117">
        <v>608.92333333333329</v>
      </c>
      <c r="G495" s="117">
        <v>0.30249999999999999</v>
      </c>
      <c r="H495" s="117">
        <v>11.251333187</v>
      </c>
      <c r="I495" s="117">
        <v>39.371626466666662</v>
      </c>
      <c r="J495" s="117">
        <v>0</v>
      </c>
      <c r="K495" s="117">
        <v>20485.252486584832</v>
      </c>
      <c r="L495" s="117">
        <v>9980.3216666666667</v>
      </c>
      <c r="M495" s="117">
        <f t="shared" si="14"/>
        <v>30465.574153251499</v>
      </c>
      <c r="N495" s="131">
        <v>1959.6071967358332</v>
      </c>
      <c r="O495" s="117">
        <v>1458.0997</v>
      </c>
      <c r="P495" s="117">
        <v>3349.7288131666664</v>
      </c>
      <c r="Q495" s="117">
        <v>12685.256461500001</v>
      </c>
      <c r="R495" s="117">
        <v>608.92333333333329</v>
      </c>
      <c r="S495" s="117">
        <v>0.30249999999999999</v>
      </c>
      <c r="T495" s="117">
        <v>11.251333187</v>
      </c>
      <c r="U495" s="117">
        <v>39.371626466666662</v>
      </c>
      <c r="V495" s="117">
        <v>0</v>
      </c>
      <c r="W495" s="117">
        <v>20112.5409643895</v>
      </c>
      <c r="X495" s="117">
        <v>9980.3216666666667</v>
      </c>
      <c r="Y495" s="132">
        <f t="shared" si="15"/>
        <v>30092.862631056167</v>
      </c>
    </row>
    <row r="496" spans="1:25" s="114" customFormat="1" ht="13" x14ac:dyDescent="0.3">
      <c r="A496" s="114">
        <v>491</v>
      </c>
      <c r="B496" s="114" t="s">
        <v>43</v>
      </c>
      <c r="C496" s="131">
        <v>144075.86054241136</v>
      </c>
      <c r="D496" s="117">
        <v>53465.883471791982</v>
      </c>
      <c r="E496" s="117">
        <v>26525.390893999996</v>
      </c>
      <c r="F496" s="117">
        <v>32975.258333333339</v>
      </c>
      <c r="G496" s="117">
        <v>44.044999999999995</v>
      </c>
      <c r="H496" s="117">
        <v>571.36100522000004</v>
      </c>
      <c r="I496" s="117">
        <v>506.66203433333322</v>
      </c>
      <c r="J496" s="117">
        <v>0</v>
      </c>
      <c r="K496" s="117">
        <v>258164.46128109001</v>
      </c>
      <c r="L496" s="117">
        <v>540386.22000000009</v>
      </c>
      <c r="M496" s="117">
        <f t="shared" si="14"/>
        <v>798550.68128109013</v>
      </c>
      <c r="N496" s="131">
        <v>99512.041742483329</v>
      </c>
      <c r="O496" s="117">
        <v>78403.759583333333</v>
      </c>
      <c r="P496" s="117">
        <v>35606.610917000005</v>
      </c>
      <c r="Q496" s="117">
        <v>26525.390893999996</v>
      </c>
      <c r="R496" s="117">
        <v>32975.258333333339</v>
      </c>
      <c r="S496" s="117">
        <v>44.044999999999995</v>
      </c>
      <c r="T496" s="117">
        <v>571.36100522000004</v>
      </c>
      <c r="U496" s="117">
        <v>506.66203433333322</v>
      </c>
      <c r="V496" s="117">
        <v>0</v>
      </c>
      <c r="W496" s="117">
        <v>274145.12950970331</v>
      </c>
      <c r="X496" s="117">
        <v>540386.22000000009</v>
      </c>
      <c r="Y496" s="132">
        <f t="shared" si="15"/>
        <v>814531.34950970346</v>
      </c>
    </row>
    <row r="497" spans="1:25" s="114" customFormat="1" ht="13" x14ac:dyDescent="0.3">
      <c r="A497" s="114">
        <v>492</v>
      </c>
      <c r="B497" s="114" t="s">
        <v>43</v>
      </c>
      <c r="C497" s="131">
        <v>77641.500597658902</v>
      </c>
      <c r="D497" s="117">
        <v>28444.557210415267</v>
      </c>
      <c r="E497" s="117">
        <v>12842.618093999999</v>
      </c>
      <c r="F497" s="117">
        <v>17093.284166666668</v>
      </c>
      <c r="G497" s="117">
        <v>21.274166666666666</v>
      </c>
      <c r="H497" s="117">
        <v>311.32956344499991</v>
      </c>
      <c r="I497" s="117">
        <v>290.79619466666662</v>
      </c>
      <c r="J497" s="117">
        <v>0</v>
      </c>
      <c r="K497" s="117">
        <v>136645.3599935192</v>
      </c>
      <c r="L497" s="117">
        <v>285518.47083333333</v>
      </c>
      <c r="M497" s="117">
        <f t="shared" si="14"/>
        <v>422163.83082685253</v>
      </c>
      <c r="N497" s="131">
        <v>54223.232300004165</v>
      </c>
      <c r="O497" s="117">
        <v>42211.143333333333</v>
      </c>
      <c r="P497" s="117">
        <v>18864.655153666667</v>
      </c>
      <c r="Q497" s="117">
        <v>12842.618093999999</v>
      </c>
      <c r="R497" s="117">
        <v>17093.284166666668</v>
      </c>
      <c r="S497" s="117">
        <v>21.274166666666666</v>
      </c>
      <c r="T497" s="117">
        <v>311.32956344499991</v>
      </c>
      <c r="U497" s="117">
        <v>290.79619466666662</v>
      </c>
      <c r="V497" s="117">
        <v>0</v>
      </c>
      <c r="W497" s="117">
        <v>145858.33297244919</v>
      </c>
      <c r="X497" s="117">
        <v>285518.47083333333</v>
      </c>
      <c r="Y497" s="132">
        <f t="shared" si="15"/>
        <v>431376.80380578252</v>
      </c>
    </row>
    <row r="498" spans="1:25" s="114" customFormat="1" ht="13" x14ac:dyDescent="0.3">
      <c r="A498" s="114">
        <v>493</v>
      </c>
      <c r="B498" s="114" t="s">
        <v>43</v>
      </c>
      <c r="C498" s="131">
        <v>984294.31115401315</v>
      </c>
      <c r="D498" s="117">
        <v>365321.40365478693</v>
      </c>
      <c r="E498" s="117">
        <v>184397.08719600001</v>
      </c>
      <c r="F498" s="117">
        <v>217492.41416666665</v>
      </c>
      <c r="G498" s="117">
        <v>278.4016666666667</v>
      </c>
      <c r="H498" s="117">
        <v>4066.7406687999996</v>
      </c>
      <c r="I498" s="117">
        <v>3294.423299333333</v>
      </c>
      <c r="J498" s="117">
        <v>0</v>
      </c>
      <c r="K498" s="117">
        <v>1759144.7818062664</v>
      </c>
      <c r="L498" s="117">
        <v>3693804.2800000007</v>
      </c>
      <c r="M498" s="117">
        <f t="shared" si="14"/>
        <v>5452949.0618062671</v>
      </c>
      <c r="N498" s="131">
        <v>708290.66648266651</v>
      </c>
      <c r="O498" s="117">
        <v>533725.51586666668</v>
      </c>
      <c r="P498" s="117">
        <v>241555.61804466663</v>
      </c>
      <c r="Q498" s="117">
        <v>184397.08719600001</v>
      </c>
      <c r="R498" s="117">
        <v>217492.41416666665</v>
      </c>
      <c r="S498" s="117">
        <v>278.4016666666667</v>
      </c>
      <c r="T498" s="117">
        <v>4066.7406687999996</v>
      </c>
      <c r="U498" s="117">
        <v>3294.423299333333</v>
      </c>
      <c r="V498" s="117">
        <v>0</v>
      </c>
      <c r="W498" s="117">
        <v>1893100.8673914662</v>
      </c>
      <c r="X498" s="117">
        <v>3693804.2800000007</v>
      </c>
      <c r="Y498" s="132">
        <f t="shared" si="15"/>
        <v>5586905.1473914664</v>
      </c>
    </row>
    <row r="499" spans="1:25" s="114" customFormat="1" ht="13" x14ac:dyDescent="0.3">
      <c r="A499" s="114">
        <v>494</v>
      </c>
      <c r="B499" s="114" t="s">
        <v>43</v>
      </c>
      <c r="C499" s="131">
        <v>11730.560524541694</v>
      </c>
      <c r="D499" s="117">
        <v>5559.1868534533905</v>
      </c>
      <c r="E499" s="117">
        <v>15034.914970000003</v>
      </c>
      <c r="F499" s="117">
        <v>2195.8908333333334</v>
      </c>
      <c r="G499" s="117">
        <v>3.4033333333333342</v>
      </c>
      <c r="H499" s="117">
        <v>38.472093870499997</v>
      </c>
      <c r="I499" s="117">
        <v>36.709001333333333</v>
      </c>
      <c r="J499" s="117">
        <v>0</v>
      </c>
      <c r="K499" s="117">
        <v>34599.137609865589</v>
      </c>
      <c r="L499" s="117">
        <v>37154.29250000001</v>
      </c>
      <c r="M499" s="117">
        <f t="shared" si="14"/>
        <v>71753.4301098656</v>
      </c>
      <c r="N499" s="131">
        <v>6700.5563491120838</v>
      </c>
      <c r="O499" s="117">
        <v>6477.7710833333331</v>
      </c>
      <c r="P499" s="117">
        <v>3925.6983000000014</v>
      </c>
      <c r="Q499" s="117">
        <v>15034.914970000003</v>
      </c>
      <c r="R499" s="117">
        <v>2195.8908333333334</v>
      </c>
      <c r="S499" s="117">
        <v>3.4033333333333342</v>
      </c>
      <c r="T499" s="117">
        <v>38.472093870499997</v>
      </c>
      <c r="U499" s="117">
        <v>36.709001333333333</v>
      </c>
      <c r="V499" s="117">
        <v>0</v>
      </c>
      <c r="W499" s="117">
        <v>34413.415964315922</v>
      </c>
      <c r="X499" s="117">
        <v>37154.29250000001</v>
      </c>
      <c r="Y499" s="132">
        <f t="shared" si="15"/>
        <v>71567.708464315932</v>
      </c>
    </row>
    <row r="500" spans="1:25" s="114" customFormat="1" ht="13" x14ac:dyDescent="0.3">
      <c r="A500" s="114">
        <v>495</v>
      </c>
      <c r="B500" s="114" t="s">
        <v>43</v>
      </c>
      <c r="C500" s="131">
        <v>113189.92399011408</v>
      </c>
      <c r="D500" s="117">
        <v>41239.04997060258</v>
      </c>
      <c r="E500" s="117">
        <v>53674.927431666671</v>
      </c>
      <c r="F500" s="117">
        <v>22766.198333333334</v>
      </c>
      <c r="G500" s="117">
        <v>33.37833333333333</v>
      </c>
      <c r="H500" s="117">
        <v>409.82606830000003</v>
      </c>
      <c r="I500" s="117">
        <v>336.28765899999996</v>
      </c>
      <c r="J500" s="117">
        <v>0</v>
      </c>
      <c r="K500" s="117">
        <v>231649.59178634998</v>
      </c>
      <c r="L500" s="117">
        <v>384591.82</v>
      </c>
      <c r="M500" s="117">
        <f t="shared" si="14"/>
        <v>616241.41178634996</v>
      </c>
      <c r="N500" s="131">
        <v>71378.040228916652</v>
      </c>
      <c r="O500" s="117">
        <v>62053.1734</v>
      </c>
      <c r="P500" s="117">
        <v>27793.438600333338</v>
      </c>
      <c r="Q500" s="117">
        <v>53674.927431666671</v>
      </c>
      <c r="R500" s="117">
        <v>22766.198333333334</v>
      </c>
      <c r="S500" s="117">
        <v>33.37833333333333</v>
      </c>
      <c r="T500" s="117">
        <v>409.82606830000003</v>
      </c>
      <c r="U500" s="117">
        <v>336.28765899999996</v>
      </c>
      <c r="V500" s="117">
        <v>0</v>
      </c>
      <c r="W500" s="117">
        <v>238445.27005488332</v>
      </c>
      <c r="X500" s="117">
        <v>384591.82</v>
      </c>
      <c r="Y500" s="132">
        <f t="shared" si="15"/>
        <v>623037.09005488339</v>
      </c>
    </row>
    <row r="501" spans="1:25" s="114" customFormat="1" ht="13" x14ac:dyDescent="0.3">
      <c r="A501" s="114">
        <v>496</v>
      </c>
      <c r="B501" s="114" t="s">
        <v>43</v>
      </c>
      <c r="C501" s="131">
        <v>56750.049338186916</v>
      </c>
      <c r="D501" s="117">
        <v>21935.195272398909</v>
      </c>
      <c r="E501" s="117">
        <v>15582.438679999994</v>
      </c>
      <c r="F501" s="117">
        <v>11798.062500000002</v>
      </c>
      <c r="G501" s="117">
        <v>16.510833333333334</v>
      </c>
      <c r="H501" s="117">
        <v>216.48176051499999</v>
      </c>
      <c r="I501" s="117">
        <v>176.29391033333334</v>
      </c>
      <c r="J501" s="117">
        <v>0</v>
      </c>
      <c r="K501" s="117">
        <v>106475.03229476749</v>
      </c>
      <c r="L501" s="117">
        <v>199801.57750000004</v>
      </c>
      <c r="M501" s="117">
        <f t="shared" si="14"/>
        <v>306276.60979476752</v>
      </c>
      <c r="N501" s="131">
        <v>37703.906623029165</v>
      </c>
      <c r="O501" s="117">
        <v>30982.782683333327</v>
      </c>
      <c r="P501" s="117">
        <v>14799.502999999999</v>
      </c>
      <c r="Q501" s="117">
        <v>15582.438679999994</v>
      </c>
      <c r="R501" s="117">
        <v>11798.062500000002</v>
      </c>
      <c r="S501" s="117">
        <v>16.510833333333334</v>
      </c>
      <c r="T501" s="117">
        <v>216.48176051499999</v>
      </c>
      <c r="U501" s="117">
        <v>176.29391033333334</v>
      </c>
      <c r="V501" s="117">
        <v>0</v>
      </c>
      <c r="W501" s="117">
        <v>111275.97999054415</v>
      </c>
      <c r="X501" s="117">
        <v>199801.57750000004</v>
      </c>
      <c r="Y501" s="132">
        <f t="shared" si="15"/>
        <v>311077.55749054416</v>
      </c>
    </row>
    <row r="502" spans="1:25" s="114" customFormat="1" ht="13" x14ac:dyDescent="0.3">
      <c r="A502" s="114">
        <v>497</v>
      </c>
      <c r="B502" s="114" t="s">
        <v>43</v>
      </c>
      <c r="C502" s="131">
        <v>8220.0997471365863</v>
      </c>
      <c r="D502" s="117">
        <v>7763.7663381022476</v>
      </c>
      <c r="E502" s="117">
        <v>6340.54864</v>
      </c>
      <c r="F502" s="117">
        <v>1661.5916666666665</v>
      </c>
      <c r="G502" s="117">
        <v>2.0508333333333328</v>
      </c>
      <c r="H502" s="117">
        <v>30.730344832999993</v>
      </c>
      <c r="I502" s="117">
        <v>37.257668233333327</v>
      </c>
      <c r="J502" s="117">
        <v>0</v>
      </c>
      <c r="K502" s="117">
        <v>24056.045238305171</v>
      </c>
      <c r="L502" s="117">
        <v>28008.098333333332</v>
      </c>
      <c r="M502" s="117">
        <f t="shared" si="14"/>
        <v>52064.143571638502</v>
      </c>
      <c r="N502" s="131">
        <v>5352.2017250808321</v>
      </c>
      <c r="O502" s="117">
        <v>4495.1092333333327</v>
      </c>
      <c r="P502" s="117">
        <v>5727.96</v>
      </c>
      <c r="Q502" s="117">
        <v>6340.54864</v>
      </c>
      <c r="R502" s="117">
        <v>1661.5916666666665</v>
      </c>
      <c r="S502" s="117">
        <v>2.0508333333333328</v>
      </c>
      <c r="T502" s="117">
        <v>30.730344832999993</v>
      </c>
      <c r="U502" s="117">
        <v>37.257668233333327</v>
      </c>
      <c r="V502" s="117">
        <v>0</v>
      </c>
      <c r="W502" s="117">
        <v>23647.450111480499</v>
      </c>
      <c r="X502" s="117">
        <v>28008.098333333332</v>
      </c>
      <c r="Y502" s="132">
        <f t="shared" si="15"/>
        <v>51655.54844481383</v>
      </c>
    </row>
    <row r="503" spans="1:25" s="114" customFormat="1" ht="13" x14ac:dyDescent="0.3">
      <c r="A503" s="114">
        <v>498</v>
      </c>
      <c r="B503" s="114" t="s">
        <v>43</v>
      </c>
      <c r="C503" s="131">
        <v>9.9364183467253504</v>
      </c>
      <c r="D503" s="117">
        <v>4727.5408602870248</v>
      </c>
      <c r="E503" s="117">
        <v>4075.8698799999988</v>
      </c>
      <c r="F503" s="117">
        <v>17.728333333333332</v>
      </c>
      <c r="G503" s="117">
        <v>0</v>
      </c>
      <c r="H503" s="117">
        <v>0.50141130249999988</v>
      </c>
      <c r="I503" s="117">
        <v>38.127885933333339</v>
      </c>
      <c r="J503" s="117">
        <v>0</v>
      </c>
      <c r="K503" s="117">
        <v>8869.704789202915</v>
      </c>
      <c r="L503" s="117">
        <v>334.43249999999995</v>
      </c>
      <c r="M503" s="117">
        <f t="shared" si="14"/>
        <v>9204.1372892029158</v>
      </c>
      <c r="N503" s="131">
        <v>87.329135185416661</v>
      </c>
      <c r="O503" s="117">
        <v>0</v>
      </c>
      <c r="P503" s="117">
        <v>3682.2600000000016</v>
      </c>
      <c r="Q503" s="117">
        <v>4075.8698799999988</v>
      </c>
      <c r="R503" s="117">
        <v>17.728333333333332</v>
      </c>
      <c r="S503" s="117">
        <v>0</v>
      </c>
      <c r="T503" s="117">
        <v>0.50141130249999988</v>
      </c>
      <c r="U503" s="117">
        <v>38.127885933333339</v>
      </c>
      <c r="V503" s="117">
        <v>0</v>
      </c>
      <c r="W503" s="117">
        <v>7901.816645754584</v>
      </c>
      <c r="X503" s="117">
        <v>334.43249999999995</v>
      </c>
      <c r="Y503" s="132">
        <f t="shared" si="15"/>
        <v>8236.2491457545839</v>
      </c>
    </row>
    <row r="504" spans="1:25" s="114" customFormat="1" ht="13" x14ac:dyDescent="0.3">
      <c r="A504" s="114">
        <v>499</v>
      </c>
      <c r="B504" s="114" t="s">
        <v>43</v>
      </c>
      <c r="C504" s="131">
        <v>0.41706520903521116</v>
      </c>
      <c r="D504" s="117">
        <v>3042.7953735967144</v>
      </c>
      <c r="E504" s="117">
        <v>1178.7335</v>
      </c>
      <c r="F504" s="117">
        <v>0.71833333333333338</v>
      </c>
      <c r="G504" s="117">
        <v>0</v>
      </c>
      <c r="H504" s="117">
        <v>2.1045934499999999E-2</v>
      </c>
      <c r="I504" s="117">
        <v>1.0687905333333332</v>
      </c>
      <c r="J504" s="117">
        <v>0</v>
      </c>
      <c r="K504" s="117">
        <v>4223.7541086069159</v>
      </c>
      <c r="L504" s="117">
        <v>12.307499999999999</v>
      </c>
      <c r="M504" s="117">
        <f t="shared" si="14"/>
        <v>4236.0616086069158</v>
      </c>
      <c r="N504" s="131">
        <v>3.6655002587499994</v>
      </c>
      <c r="O504" s="117">
        <v>0</v>
      </c>
      <c r="P504" s="117">
        <v>2373.2393000000006</v>
      </c>
      <c r="Q504" s="117">
        <v>1178.7335</v>
      </c>
      <c r="R504" s="117">
        <v>0.71833333333333338</v>
      </c>
      <c r="S504" s="117">
        <v>0</v>
      </c>
      <c r="T504" s="117">
        <v>2.1045934499999999E-2</v>
      </c>
      <c r="U504" s="117">
        <v>1.0687905333333332</v>
      </c>
      <c r="V504" s="117">
        <v>0</v>
      </c>
      <c r="W504" s="117">
        <v>3557.4464700599174</v>
      </c>
      <c r="X504" s="117">
        <v>12.307499999999999</v>
      </c>
      <c r="Y504" s="132">
        <f t="shared" si="15"/>
        <v>3569.7539700599173</v>
      </c>
    </row>
    <row r="505" spans="1:25" s="114" customFormat="1" ht="13" x14ac:dyDescent="0.3">
      <c r="A505" s="114">
        <v>500</v>
      </c>
      <c r="B505" s="114" t="s">
        <v>43</v>
      </c>
      <c r="C505" s="131">
        <v>14636.903869795242</v>
      </c>
      <c r="D505" s="117">
        <v>6746.4403664459232</v>
      </c>
      <c r="E505" s="117">
        <v>3544.2669400000009</v>
      </c>
      <c r="F505" s="117">
        <v>2903.59</v>
      </c>
      <c r="G505" s="117">
        <v>4.1900000000000004</v>
      </c>
      <c r="H505" s="117">
        <v>52.214808046999998</v>
      </c>
      <c r="I505" s="117">
        <v>46.7972404</v>
      </c>
      <c r="J505" s="117">
        <v>0</v>
      </c>
      <c r="K505" s="117">
        <v>27934.403224688165</v>
      </c>
      <c r="L505" s="117">
        <v>49129.847499999996</v>
      </c>
      <c r="M505" s="117">
        <f t="shared" si="14"/>
        <v>77064.250724688158</v>
      </c>
      <c r="N505" s="131">
        <v>9094.0790681858325</v>
      </c>
      <c r="O505" s="117">
        <v>8033.408416666668</v>
      </c>
      <c r="P505" s="117">
        <v>4705.1099999999997</v>
      </c>
      <c r="Q505" s="117">
        <v>3544.2669400000009</v>
      </c>
      <c r="R505" s="117">
        <v>2903.59</v>
      </c>
      <c r="S505" s="117">
        <v>4.1900000000000004</v>
      </c>
      <c r="T505" s="117">
        <v>52.214808046999998</v>
      </c>
      <c r="U505" s="117">
        <v>46.7972404</v>
      </c>
      <c r="V505" s="117">
        <v>0</v>
      </c>
      <c r="W505" s="117">
        <v>28383.656473299499</v>
      </c>
      <c r="X505" s="117">
        <v>49129.847499999996</v>
      </c>
      <c r="Y505" s="132">
        <f t="shared" si="15"/>
        <v>77513.503973299492</v>
      </c>
    </row>
    <row r="506" spans="1:25" s="114" customFormat="1" ht="13" x14ac:dyDescent="0.3">
      <c r="A506" s="114">
        <v>501</v>
      </c>
      <c r="B506" s="114" t="s">
        <v>43</v>
      </c>
      <c r="C506" s="131">
        <v>19083.467244753727</v>
      </c>
      <c r="D506" s="117">
        <v>7830.1867964251896</v>
      </c>
      <c r="E506" s="117">
        <v>23904.597821999996</v>
      </c>
      <c r="F506" s="117">
        <v>4245.4433333333336</v>
      </c>
      <c r="G506" s="117">
        <v>6.3100000000000014</v>
      </c>
      <c r="H506" s="117">
        <v>73.487636373499996</v>
      </c>
      <c r="I506" s="117">
        <v>67.919520266666652</v>
      </c>
      <c r="J506" s="117">
        <v>0</v>
      </c>
      <c r="K506" s="117">
        <v>55211.412353152416</v>
      </c>
      <c r="L506" s="117">
        <v>69670.036666666681</v>
      </c>
      <c r="M506" s="117">
        <f t="shared" si="14"/>
        <v>124881.44901981909</v>
      </c>
      <c r="N506" s="131">
        <v>12799.096668384584</v>
      </c>
      <c r="O506" s="117">
        <v>10410.564999999997</v>
      </c>
      <c r="P506" s="117">
        <v>5323.4129753333345</v>
      </c>
      <c r="Q506" s="117">
        <v>23904.597821999996</v>
      </c>
      <c r="R506" s="117">
        <v>4245.4433333333336</v>
      </c>
      <c r="S506" s="117">
        <v>6.3100000000000014</v>
      </c>
      <c r="T506" s="117">
        <v>73.487636373499996</v>
      </c>
      <c r="U506" s="117">
        <v>67.919520266666652</v>
      </c>
      <c r="V506" s="117">
        <v>0</v>
      </c>
      <c r="W506" s="117">
        <v>56830.83295569141</v>
      </c>
      <c r="X506" s="117">
        <v>69670.036666666681</v>
      </c>
      <c r="Y506" s="132">
        <f t="shared" si="15"/>
        <v>126500.86962235809</v>
      </c>
    </row>
    <row r="507" spans="1:25" s="114" customFormat="1" ht="13" x14ac:dyDescent="0.3">
      <c r="A507" s="114">
        <v>502</v>
      </c>
      <c r="B507" s="114" t="s">
        <v>43</v>
      </c>
      <c r="C507" s="131">
        <v>42267.915921070708</v>
      </c>
      <c r="D507" s="117">
        <v>14726.034918739295</v>
      </c>
      <c r="E507" s="117">
        <v>16125.528548</v>
      </c>
      <c r="F507" s="117">
        <v>7318.2441666666664</v>
      </c>
      <c r="G507" s="117">
        <v>10.300833333333333</v>
      </c>
      <c r="H507" s="117">
        <v>119.67899885999998</v>
      </c>
      <c r="I507" s="117">
        <v>123.46419806666665</v>
      </c>
      <c r="J507" s="117">
        <v>0</v>
      </c>
      <c r="K507" s="117">
        <v>80691.167584736671</v>
      </c>
      <c r="L507" s="117">
        <v>119403.77999999998</v>
      </c>
      <c r="M507" s="117">
        <f t="shared" si="14"/>
        <v>200094.94758473666</v>
      </c>
      <c r="N507" s="131">
        <v>20844.09230145</v>
      </c>
      <c r="O507" s="117">
        <v>23562.630500000003</v>
      </c>
      <c r="P507" s="117">
        <v>10209.354520999999</v>
      </c>
      <c r="Q507" s="117">
        <v>16125.528548</v>
      </c>
      <c r="R507" s="117">
        <v>7318.2441666666664</v>
      </c>
      <c r="S507" s="117">
        <v>10.300833333333333</v>
      </c>
      <c r="T507" s="117">
        <v>119.67899885999998</v>
      </c>
      <c r="U507" s="117">
        <v>123.46419806666665</v>
      </c>
      <c r="V507" s="117">
        <v>0</v>
      </c>
      <c r="W507" s="117">
        <v>78313.294067376672</v>
      </c>
      <c r="X507" s="117">
        <v>119403.77999999998</v>
      </c>
      <c r="Y507" s="132">
        <f t="shared" si="15"/>
        <v>197717.07406737667</v>
      </c>
    </row>
    <row r="508" spans="1:25" s="114" customFormat="1" ht="13" x14ac:dyDescent="0.3">
      <c r="A508" s="114">
        <v>503</v>
      </c>
      <c r="B508" s="114" t="s">
        <v>43</v>
      </c>
      <c r="C508" s="131">
        <v>65187.806659824251</v>
      </c>
      <c r="D508" s="117">
        <v>49191.32154971992</v>
      </c>
      <c r="E508" s="117">
        <v>54509.916679999988</v>
      </c>
      <c r="F508" s="117">
        <v>12773.654166666667</v>
      </c>
      <c r="G508" s="117">
        <v>12.160833333333334</v>
      </c>
      <c r="H508" s="117">
        <v>253.14044426500001</v>
      </c>
      <c r="I508" s="117">
        <v>358.57068633333341</v>
      </c>
      <c r="J508" s="117">
        <v>0</v>
      </c>
      <c r="K508" s="117">
        <v>182286.57102014252</v>
      </c>
      <c r="L508" s="117">
        <v>220819.5983333333</v>
      </c>
      <c r="M508" s="117">
        <f t="shared" si="14"/>
        <v>403106.16935347579</v>
      </c>
      <c r="N508" s="131">
        <v>44088.62737615416</v>
      </c>
      <c r="O508" s="117">
        <v>35537.055783333337</v>
      </c>
      <c r="P508" s="117">
        <v>35668.764586666672</v>
      </c>
      <c r="Q508" s="117">
        <v>54509.916679999988</v>
      </c>
      <c r="R508" s="117">
        <v>12773.654166666667</v>
      </c>
      <c r="S508" s="117">
        <v>12.160833333333334</v>
      </c>
      <c r="T508" s="117">
        <v>253.14044426500001</v>
      </c>
      <c r="U508" s="117">
        <v>358.57068633333341</v>
      </c>
      <c r="V508" s="117">
        <v>0</v>
      </c>
      <c r="W508" s="117">
        <v>183201.89055675251</v>
      </c>
      <c r="X508" s="117">
        <v>220819.5983333333</v>
      </c>
      <c r="Y508" s="132">
        <f t="shared" si="15"/>
        <v>404021.48889008584</v>
      </c>
    </row>
    <row r="509" spans="1:25" s="114" customFormat="1" ht="13" x14ac:dyDescent="0.3">
      <c r="A509" s="114">
        <v>504</v>
      </c>
      <c r="B509" s="114" t="s">
        <v>43</v>
      </c>
      <c r="C509" s="131">
        <v>61001.038350058116</v>
      </c>
      <c r="D509" s="117">
        <v>20246.188950405209</v>
      </c>
      <c r="E509" s="117">
        <v>7161.4260740000018</v>
      </c>
      <c r="F509" s="117">
        <v>12525.102499999999</v>
      </c>
      <c r="G509" s="117">
        <v>16.15666666666667</v>
      </c>
      <c r="H509" s="117">
        <v>225.73357078000001</v>
      </c>
      <c r="I509" s="117">
        <v>179.04100633333337</v>
      </c>
      <c r="J509" s="117">
        <v>0</v>
      </c>
      <c r="K509" s="117">
        <v>101354.68711824332</v>
      </c>
      <c r="L509" s="117">
        <v>208400.13666666672</v>
      </c>
      <c r="M509" s="117">
        <f t="shared" si="14"/>
        <v>309754.82378491003</v>
      </c>
      <c r="N509" s="131">
        <v>39315.263577516671</v>
      </c>
      <c r="O509" s="117">
        <v>33385.125283333335</v>
      </c>
      <c r="P509" s="117">
        <v>13383.285347000003</v>
      </c>
      <c r="Q509" s="117">
        <v>7161.4260740000018</v>
      </c>
      <c r="R509" s="117">
        <v>12525.102499999999</v>
      </c>
      <c r="S509" s="117">
        <v>16.15666666666667</v>
      </c>
      <c r="T509" s="117">
        <v>225.73357078000001</v>
      </c>
      <c r="U509" s="117">
        <v>179.04100633333337</v>
      </c>
      <c r="V509" s="117">
        <v>0</v>
      </c>
      <c r="W509" s="117">
        <v>106191.13402563</v>
      </c>
      <c r="X509" s="117">
        <v>208400.13666666672</v>
      </c>
      <c r="Y509" s="132">
        <f t="shared" si="15"/>
        <v>314591.27069229673</v>
      </c>
    </row>
    <row r="510" spans="1:25" s="114" customFormat="1" ht="13" x14ac:dyDescent="0.3">
      <c r="A510" s="114">
        <v>505</v>
      </c>
      <c r="B510" s="114" t="s">
        <v>43</v>
      </c>
      <c r="C510" s="131">
        <v>624.79263628166188</v>
      </c>
      <c r="D510" s="117">
        <v>53813.091856004008</v>
      </c>
      <c r="E510" s="117">
        <v>23273.413530000002</v>
      </c>
      <c r="F510" s="117">
        <v>753.245</v>
      </c>
      <c r="G510" s="117">
        <v>6.6666666666666671E-3</v>
      </c>
      <c r="H510" s="117">
        <v>31.528270914</v>
      </c>
      <c r="I510" s="117">
        <v>1294.0151783333333</v>
      </c>
      <c r="J510" s="117">
        <v>-22117.022179199997</v>
      </c>
      <c r="K510" s="117">
        <v>57673.07095899967</v>
      </c>
      <c r="L510" s="117">
        <v>18294.624166666665</v>
      </c>
      <c r="M510" s="117">
        <f t="shared" si="14"/>
        <v>75967.695125666331</v>
      </c>
      <c r="N510" s="131">
        <v>5491.1738508550006</v>
      </c>
      <c r="O510" s="117">
        <v>0</v>
      </c>
      <c r="P510" s="117">
        <v>41639.181708333323</v>
      </c>
      <c r="Q510" s="117">
        <v>23273.413530000002</v>
      </c>
      <c r="R510" s="117">
        <v>753.245</v>
      </c>
      <c r="S510" s="117">
        <v>6.6666666666666671E-3</v>
      </c>
      <c r="T510" s="117">
        <v>31.528270914</v>
      </c>
      <c r="U510" s="117">
        <v>1294.0151783333333</v>
      </c>
      <c r="V510" s="117">
        <v>-22117.022179199997</v>
      </c>
      <c r="W510" s="117">
        <v>50365.542025902323</v>
      </c>
      <c r="X510" s="117">
        <v>18294.624166666665</v>
      </c>
      <c r="Y510" s="132">
        <f t="shared" si="15"/>
        <v>68660.166192568984</v>
      </c>
    </row>
    <row r="511" spans="1:25" s="114" customFormat="1" ht="13" x14ac:dyDescent="0.3">
      <c r="A511" s="114">
        <v>506</v>
      </c>
      <c r="B511" s="114" t="s">
        <v>43</v>
      </c>
      <c r="C511" s="131">
        <v>29351.887530035161</v>
      </c>
      <c r="D511" s="117">
        <v>38659.020026643324</v>
      </c>
      <c r="E511" s="117">
        <v>57595.285415000013</v>
      </c>
      <c r="F511" s="117">
        <v>7830.961666666667</v>
      </c>
      <c r="G511" s="117">
        <v>25.737500000000001</v>
      </c>
      <c r="H511" s="117">
        <v>87.513001870999986</v>
      </c>
      <c r="I511" s="117">
        <v>263.12212243333329</v>
      </c>
      <c r="J511" s="117">
        <v>0</v>
      </c>
      <c r="K511" s="117">
        <v>133813.5272626495</v>
      </c>
      <c r="L511" s="117">
        <v>105178.20333333332</v>
      </c>
      <c r="M511" s="117">
        <f t="shared" si="14"/>
        <v>238991.73059598281</v>
      </c>
      <c r="N511" s="131">
        <v>15241.847825865834</v>
      </c>
      <c r="O511" s="117">
        <v>16310.919500000004</v>
      </c>
      <c r="P511" s="117">
        <v>29221.053833000002</v>
      </c>
      <c r="Q511" s="117">
        <v>57595.285415000013</v>
      </c>
      <c r="R511" s="117">
        <v>7830.961666666667</v>
      </c>
      <c r="S511" s="117">
        <v>25.737500000000001</v>
      </c>
      <c r="T511" s="117">
        <v>87.513001870999986</v>
      </c>
      <c r="U511" s="117">
        <v>263.12212243333329</v>
      </c>
      <c r="V511" s="117">
        <v>0</v>
      </c>
      <c r="W511" s="117">
        <v>126576.44086483687</v>
      </c>
      <c r="X511" s="117">
        <v>105178.20333333332</v>
      </c>
      <c r="Y511" s="132">
        <f t="shared" si="15"/>
        <v>231754.64419817019</v>
      </c>
    </row>
    <row r="512" spans="1:25" s="114" customFormat="1" ht="13" x14ac:dyDescent="0.3">
      <c r="A512" s="114">
        <v>507</v>
      </c>
      <c r="B512" s="114" t="s">
        <v>43</v>
      </c>
      <c r="C512" s="131">
        <v>12946.746140157275</v>
      </c>
      <c r="D512" s="117">
        <v>6428.1169404260572</v>
      </c>
      <c r="E512" s="117">
        <v>22436.094500000003</v>
      </c>
      <c r="F512" s="117">
        <v>2331.21</v>
      </c>
      <c r="G512" s="117">
        <v>1.68</v>
      </c>
      <c r="H512" s="117">
        <v>41.409183500000005</v>
      </c>
      <c r="I512" s="117">
        <v>47.504400000000004</v>
      </c>
      <c r="J512" s="117">
        <v>-17724.514655000003</v>
      </c>
      <c r="K512" s="117">
        <v>26508.246509083325</v>
      </c>
      <c r="L512" s="117">
        <v>38283.285833333335</v>
      </c>
      <c r="M512" s="117">
        <f t="shared" si="14"/>
        <v>64791.532342416656</v>
      </c>
      <c r="N512" s="131">
        <v>7212.0994595833336</v>
      </c>
      <c r="O512" s="117">
        <v>7161.6722833333333</v>
      </c>
      <c r="P512" s="117">
        <v>4572.1394999999993</v>
      </c>
      <c r="Q512" s="117">
        <v>22436.094500000003</v>
      </c>
      <c r="R512" s="117">
        <v>2331.21</v>
      </c>
      <c r="S512" s="117">
        <v>1.68</v>
      </c>
      <c r="T512" s="117">
        <v>41.409183500000005</v>
      </c>
      <c r="U512" s="117">
        <v>47.504400000000004</v>
      </c>
      <c r="V512" s="117">
        <v>-17724.514655000003</v>
      </c>
      <c r="W512" s="117">
        <v>26079.294671416657</v>
      </c>
      <c r="X512" s="117">
        <v>38283.285833333335</v>
      </c>
      <c r="Y512" s="132">
        <f t="shared" si="15"/>
        <v>64362.580504749989</v>
      </c>
    </row>
    <row r="513" spans="1:25" s="114" customFormat="1" ht="13" x14ac:dyDescent="0.3">
      <c r="A513" s="114">
        <v>508</v>
      </c>
      <c r="B513" s="114" t="s">
        <v>43</v>
      </c>
      <c r="C513" s="131">
        <v>97.432059528654918</v>
      </c>
      <c r="D513" s="117">
        <v>65838.561433960262</v>
      </c>
      <c r="E513" s="117">
        <v>25321.775389999995</v>
      </c>
      <c r="F513" s="117">
        <v>790.24666666666656</v>
      </c>
      <c r="G513" s="117">
        <v>1.1858333333333333</v>
      </c>
      <c r="H513" s="117">
        <v>4.9166142334999998</v>
      </c>
      <c r="I513" s="117">
        <v>138.29933733333334</v>
      </c>
      <c r="J513" s="117">
        <v>-25044.600329599998</v>
      </c>
      <c r="K513" s="117">
        <v>67147.817005455756</v>
      </c>
      <c r="L513" s="117">
        <v>6817.0358333333324</v>
      </c>
      <c r="M513" s="117">
        <f t="shared" si="14"/>
        <v>73964.852838789084</v>
      </c>
      <c r="N513" s="131">
        <v>856.31031233458327</v>
      </c>
      <c r="O513" s="117">
        <v>0</v>
      </c>
      <c r="P513" s="117">
        <v>51303.409458333328</v>
      </c>
      <c r="Q513" s="117">
        <v>25321.775389999995</v>
      </c>
      <c r="R513" s="117">
        <v>790.24666666666656</v>
      </c>
      <c r="S513" s="117">
        <v>1.1858333333333333</v>
      </c>
      <c r="T513" s="117">
        <v>4.9166142334999998</v>
      </c>
      <c r="U513" s="117">
        <v>138.29933733333334</v>
      </c>
      <c r="V513" s="117">
        <v>-25044.600329599998</v>
      </c>
      <c r="W513" s="117">
        <v>53371.543282634753</v>
      </c>
      <c r="X513" s="117">
        <v>6817.0358333333324</v>
      </c>
      <c r="Y513" s="132">
        <f t="shared" si="15"/>
        <v>60188.579115968088</v>
      </c>
    </row>
    <row r="514" spans="1:25" s="114" customFormat="1" ht="13" x14ac:dyDescent="0.3">
      <c r="A514" s="114">
        <v>509</v>
      </c>
      <c r="B514" s="114" t="s">
        <v>43</v>
      </c>
      <c r="C514" s="131">
        <v>163828.99443268721</v>
      </c>
      <c r="D514" s="117">
        <v>63408.168100474482</v>
      </c>
      <c r="E514" s="117">
        <v>76270.148715999982</v>
      </c>
      <c r="F514" s="117">
        <v>29025.024166666666</v>
      </c>
      <c r="G514" s="117">
        <v>41.651666666666664</v>
      </c>
      <c r="H514" s="117">
        <v>480.52060897000001</v>
      </c>
      <c r="I514" s="117">
        <v>489.1471503333334</v>
      </c>
      <c r="J514" s="117">
        <v>0</v>
      </c>
      <c r="K514" s="117">
        <v>333543.65484179836</v>
      </c>
      <c r="L514" s="117">
        <v>478594.6225</v>
      </c>
      <c r="M514" s="117">
        <f t="shared" si="14"/>
        <v>812138.27734179841</v>
      </c>
      <c r="N514" s="131">
        <v>83690.672728941659</v>
      </c>
      <c r="O514" s="117">
        <v>91133.09305000001</v>
      </c>
      <c r="P514" s="117">
        <v>44331.422920333331</v>
      </c>
      <c r="Q514" s="117">
        <v>76270.148715999982</v>
      </c>
      <c r="R514" s="117">
        <v>29025.024166666666</v>
      </c>
      <c r="S514" s="117">
        <v>41.651666666666664</v>
      </c>
      <c r="T514" s="117">
        <v>480.52060897000001</v>
      </c>
      <c r="U514" s="117">
        <v>489.1471503333334</v>
      </c>
      <c r="V514" s="117">
        <v>0</v>
      </c>
      <c r="W514" s="117">
        <v>325461.68100791168</v>
      </c>
      <c r="X514" s="117">
        <v>478594.6225</v>
      </c>
      <c r="Y514" s="132">
        <f t="shared" si="15"/>
        <v>804056.30350791174</v>
      </c>
    </row>
    <row r="515" spans="1:25" s="114" customFormat="1" ht="13" x14ac:dyDescent="0.3">
      <c r="A515" s="114">
        <v>510</v>
      </c>
      <c r="B515" s="114" t="s">
        <v>43</v>
      </c>
      <c r="C515" s="131">
        <v>147411.53925630252</v>
      </c>
      <c r="D515" s="117">
        <v>62573.561743637467</v>
      </c>
      <c r="E515" s="117">
        <v>75364.36</v>
      </c>
      <c r="F515" s="117">
        <v>29945.177499999994</v>
      </c>
      <c r="G515" s="117">
        <v>44.596666666666664</v>
      </c>
      <c r="H515" s="117">
        <v>528.87887164000006</v>
      </c>
      <c r="I515" s="117">
        <v>474.03311066666657</v>
      </c>
      <c r="J515" s="117">
        <v>0</v>
      </c>
      <c r="K515" s="117">
        <v>316342.14714891335</v>
      </c>
      <c r="L515" s="117">
        <v>498050.59833333333</v>
      </c>
      <c r="M515" s="117">
        <f t="shared" si="14"/>
        <v>814392.74548224662</v>
      </c>
      <c r="N515" s="131">
        <v>92113.070143966688</v>
      </c>
      <c r="O515" s="117">
        <v>80871.006599999979</v>
      </c>
      <c r="P515" s="117">
        <v>43164.270000000004</v>
      </c>
      <c r="Q515" s="117">
        <v>75364.36</v>
      </c>
      <c r="R515" s="117">
        <v>29945.177499999994</v>
      </c>
      <c r="S515" s="117">
        <v>44.596666666666664</v>
      </c>
      <c r="T515" s="117">
        <v>528.87887164000006</v>
      </c>
      <c r="U515" s="117">
        <v>474.03311066666657</v>
      </c>
      <c r="V515" s="117">
        <v>0</v>
      </c>
      <c r="W515" s="117">
        <v>322505.39289294003</v>
      </c>
      <c r="X515" s="117">
        <v>498050.59833333333</v>
      </c>
      <c r="Y515" s="132">
        <f t="shared" si="15"/>
        <v>820555.99122627336</v>
      </c>
    </row>
    <row r="516" spans="1:25" s="114" customFormat="1" ht="13" x14ac:dyDescent="0.3">
      <c r="A516" s="114">
        <v>511</v>
      </c>
      <c r="B516" s="114" t="s">
        <v>43</v>
      </c>
      <c r="C516" s="131">
        <v>456.73603328135226</v>
      </c>
      <c r="D516" s="117">
        <v>1296.6678896466478</v>
      </c>
      <c r="E516" s="117">
        <v>898.96450000000004</v>
      </c>
      <c r="F516" s="117">
        <v>340.84750000000003</v>
      </c>
      <c r="G516" s="117">
        <v>0.32333333333333331</v>
      </c>
      <c r="H516" s="117">
        <v>7.0871439679999986</v>
      </c>
      <c r="I516" s="117">
        <v>25.704564533333336</v>
      </c>
      <c r="J516" s="117">
        <v>0</v>
      </c>
      <c r="K516" s="117">
        <v>3026.3309647626666</v>
      </c>
      <c r="L516" s="117">
        <v>5886.4824999999992</v>
      </c>
      <c r="M516" s="117">
        <f t="shared" si="14"/>
        <v>8912.8134647626648</v>
      </c>
      <c r="N516" s="131">
        <v>1234.3442410933333</v>
      </c>
      <c r="O516" s="117">
        <v>186.80060000000003</v>
      </c>
      <c r="P516" s="117">
        <v>935.79409999999973</v>
      </c>
      <c r="Q516" s="117">
        <v>898.96450000000004</v>
      </c>
      <c r="R516" s="117">
        <v>340.84750000000003</v>
      </c>
      <c r="S516" s="117">
        <v>0.32333333333333331</v>
      </c>
      <c r="T516" s="117">
        <v>7.0871439679999986</v>
      </c>
      <c r="U516" s="117">
        <v>25.704564533333336</v>
      </c>
      <c r="V516" s="117">
        <v>0</v>
      </c>
      <c r="W516" s="117">
        <v>3629.8659829279995</v>
      </c>
      <c r="X516" s="117">
        <v>5886.4824999999992</v>
      </c>
      <c r="Y516" s="132">
        <f t="shared" si="15"/>
        <v>9516.3484829279987</v>
      </c>
    </row>
    <row r="517" spans="1:25" s="114" customFormat="1" ht="13" x14ac:dyDescent="0.3">
      <c r="A517" s="114">
        <v>512</v>
      </c>
      <c r="B517" s="114" t="s">
        <v>43</v>
      </c>
      <c r="C517" s="131">
        <v>470.72958792965011</v>
      </c>
      <c r="D517" s="117">
        <v>1659.6869786212665</v>
      </c>
      <c r="E517" s="117">
        <v>707.65685860000019</v>
      </c>
      <c r="F517" s="117">
        <v>116.62916666666668</v>
      </c>
      <c r="G517" s="117">
        <v>0</v>
      </c>
      <c r="H517" s="117">
        <v>2.6807498054999996</v>
      </c>
      <c r="I517" s="117">
        <v>112.43223523333336</v>
      </c>
      <c r="J517" s="117">
        <v>0</v>
      </c>
      <c r="K517" s="117">
        <v>3069.815576856417</v>
      </c>
      <c r="L517" s="117">
        <v>2107.7216666666668</v>
      </c>
      <c r="M517" s="117">
        <f t="shared" si="14"/>
        <v>5177.5372435230838</v>
      </c>
      <c r="N517" s="131">
        <v>466.89725779125001</v>
      </c>
      <c r="O517" s="117">
        <v>246.63678333333337</v>
      </c>
      <c r="P517" s="117">
        <v>1265.9892489666665</v>
      </c>
      <c r="Q517" s="117">
        <v>707.65685860000019</v>
      </c>
      <c r="R517" s="117">
        <v>116.62916666666668</v>
      </c>
      <c r="S517" s="117">
        <v>0</v>
      </c>
      <c r="T517" s="117">
        <v>2.6807498054999996</v>
      </c>
      <c r="U517" s="117">
        <v>112.43223523333336</v>
      </c>
      <c r="V517" s="117">
        <v>0</v>
      </c>
      <c r="W517" s="117">
        <v>2918.92230039675</v>
      </c>
      <c r="X517" s="117">
        <v>2107.7216666666668</v>
      </c>
      <c r="Y517" s="132">
        <f t="shared" si="15"/>
        <v>5026.6439670634172</v>
      </c>
    </row>
    <row r="518" spans="1:25" s="114" customFormat="1" ht="13" x14ac:dyDescent="0.3">
      <c r="A518" s="114">
        <v>513</v>
      </c>
      <c r="B518" s="114" t="s">
        <v>43</v>
      </c>
      <c r="C518" s="131">
        <v>1.8928668253521127E-2</v>
      </c>
      <c r="D518" s="117">
        <v>191.75650386141317</v>
      </c>
      <c r="E518" s="117">
        <v>72.839352599999998</v>
      </c>
      <c r="F518" s="117">
        <v>5.2499999999999998E-2</v>
      </c>
      <c r="G518" s="117">
        <v>0</v>
      </c>
      <c r="H518" s="117">
        <v>9.5517799999999999E-4</v>
      </c>
      <c r="I518" s="117">
        <v>5.7778487666666676</v>
      </c>
      <c r="J518" s="117">
        <v>0</v>
      </c>
      <c r="K518" s="117">
        <v>270.44608907433343</v>
      </c>
      <c r="L518" s="117">
        <v>0.97416666666666663</v>
      </c>
      <c r="M518" s="117">
        <f t="shared" si="14"/>
        <v>271.42025574100012</v>
      </c>
      <c r="N518" s="131">
        <v>0.16636016833333334</v>
      </c>
      <c r="O518" s="117">
        <v>0</v>
      </c>
      <c r="P518" s="117">
        <v>149.56514263333332</v>
      </c>
      <c r="Q518" s="117">
        <v>72.839352599999998</v>
      </c>
      <c r="R518" s="117">
        <v>5.2499999999999998E-2</v>
      </c>
      <c r="S518" s="117">
        <v>0</v>
      </c>
      <c r="T518" s="117">
        <v>9.5517799999999999E-4</v>
      </c>
      <c r="U518" s="117">
        <v>5.7778487666666676</v>
      </c>
      <c r="V518" s="117">
        <v>0</v>
      </c>
      <c r="W518" s="117">
        <v>228.40215934633335</v>
      </c>
      <c r="X518" s="117">
        <v>0.97416666666666663</v>
      </c>
      <c r="Y518" s="132">
        <f t="shared" si="15"/>
        <v>229.37632601300001</v>
      </c>
    </row>
    <row r="519" spans="1:25" s="114" customFormat="1" ht="13" x14ac:dyDescent="0.3">
      <c r="A519" s="114">
        <v>514</v>
      </c>
      <c r="B519" s="114" t="s">
        <v>43</v>
      </c>
      <c r="C519" s="131">
        <v>36412.878280483805</v>
      </c>
      <c r="D519" s="117">
        <v>21982.274957953105</v>
      </c>
      <c r="E519" s="117">
        <v>7791.3658199999982</v>
      </c>
      <c r="F519" s="117">
        <v>7972.3916666666664</v>
      </c>
      <c r="G519" s="117">
        <v>14.990833333333333</v>
      </c>
      <c r="H519" s="117">
        <v>127.62056632149999</v>
      </c>
      <c r="I519" s="117">
        <v>118.75246673333334</v>
      </c>
      <c r="J519" s="117">
        <v>0</v>
      </c>
      <c r="K519" s="117">
        <v>74420.274591491718</v>
      </c>
      <c r="L519" s="117">
        <v>129297.50916666666</v>
      </c>
      <c r="M519" s="117">
        <f t="shared" ref="M519:M569" si="16">SUM(K519:L519)</f>
        <v>203717.78375815839</v>
      </c>
      <c r="N519" s="131">
        <v>22227.248634327916</v>
      </c>
      <c r="O519" s="117">
        <v>20011.712449999999</v>
      </c>
      <c r="P519" s="117">
        <v>15784.659083333332</v>
      </c>
      <c r="Q519" s="117">
        <v>7791.3658199999982</v>
      </c>
      <c r="R519" s="117">
        <v>7972.3916666666664</v>
      </c>
      <c r="S519" s="117">
        <v>14.990833333333333</v>
      </c>
      <c r="T519" s="117">
        <v>127.62056632149999</v>
      </c>
      <c r="U519" s="117">
        <v>118.75246673333334</v>
      </c>
      <c r="V519" s="117">
        <v>0</v>
      </c>
      <c r="W519" s="117">
        <v>74048.741520716067</v>
      </c>
      <c r="X519" s="117">
        <v>129297.50916666666</v>
      </c>
      <c r="Y519" s="132">
        <f t="shared" ref="Y519:Y569" si="17">SUM(W519:X519)</f>
        <v>203346.25068738271</v>
      </c>
    </row>
    <row r="520" spans="1:25" s="114" customFormat="1" ht="13" x14ac:dyDescent="0.3">
      <c r="A520" s="114">
        <v>515</v>
      </c>
      <c r="B520" s="114" t="s">
        <v>43</v>
      </c>
      <c r="C520" s="131">
        <v>0.90228745994366177</v>
      </c>
      <c r="D520" s="117">
        <v>1995.5974316747227</v>
      </c>
      <c r="E520" s="117">
        <v>1080.8357830000002</v>
      </c>
      <c r="F520" s="117">
        <v>1.6624999999999999</v>
      </c>
      <c r="G520" s="117">
        <v>0</v>
      </c>
      <c r="H520" s="117">
        <v>4.5531207999999997E-2</v>
      </c>
      <c r="I520" s="117">
        <v>49.817181866666665</v>
      </c>
      <c r="J520" s="117">
        <v>0</v>
      </c>
      <c r="K520" s="117">
        <v>3128.8607152093327</v>
      </c>
      <c r="L520" s="117">
        <v>36.107500000000002</v>
      </c>
      <c r="M520" s="117">
        <f t="shared" si="16"/>
        <v>3164.9682152093328</v>
      </c>
      <c r="N520" s="131">
        <v>7.9300187266666669</v>
      </c>
      <c r="O520" s="117">
        <v>0</v>
      </c>
      <c r="P520" s="117">
        <v>1556.1348198333337</v>
      </c>
      <c r="Q520" s="117">
        <v>1080.8357830000002</v>
      </c>
      <c r="R520" s="117">
        <v>1.6624999999999999</v>
      </c>
      <c r="S520" s="117">
        <v>0</v>
      </c>
      <c r="T520" s="117">
        <v>4.5531207999999997E-2</v>
      </c>
      <c r="U520" s="117">
        <v>49.817181866666665</v>
      </c>
      <c r="V520" s="117">
        <v>0</v>
      </c>
      <c r="W520" s="117">
        <v>2696.4258346346669</v>
      </c>
      <c r="X520" s="117">
        <v>36.107500000000002</v>
      </c>
      <c r="Y520" s="132">
        <f t="shared" si="17"/>
        <v>2732.533334634667</v>
      </c>
    </row>
    <row r="521" spans="1:25" s="114" customFormat="1" ht="13" x14ac:dyDescent="0.3">
      <c r="A521" s="114">
        <v>516</v>
      </c>
      <c r="B521" s="114" t="s">
        <v>43</v>
      </c>
      <c r="C521" s="131">
        <v>0.10575844309859155</v>
      </c>
      <c r="D521" s="117">
        <v>1768.9438736869013</v>
      </c>
      <c r="E521" s="117">
        <v>996.57069000000013</v>
      </c>
      <c r="F521" s="117">
        <v>0.25583333333333336</v>
      </c>
      <c r="G521" s="117">
        <v>0</v>
      </c>
      <c r="H521" s="117">
        <v>5.3367799999999993E-3</v>
      </c>
      <c r="I521" s="117">
        <v>3.3674422333333331</v>
      </c>
      <c r="J521" s="117">
        <v>0</v>
      </c>
      <c r="K521" s="117">
        <v>2769.2489344766668</v>
      </c>
      <c r="L521" s="117">
        <v>4.7850000000000001</v>
      </c>
      <c r="M521" s="117">
        <f t="shared" si="16"/>
        <v>2774.0339344766667</v>
      </c>
      <c r="N521" s="131">
        <v>0.9294891833333333</v>
      </c>
      <c r="O521" s="117">
        <v>0</v>
      </c>
      <c r="P521" s="117">
        <v>1379.7678249999999</v>
      </c>
      <c r="Q521" s="117">
        <v>996.57069000000013</v>
      </c>
      <c r="R521" s="117">
        <v>0.25583333333333336</v>
      </c>
      <c r="S521" s="117">
        <v>0</v>
      </c>
      <c r="T521" s="117">
        <v>5.3367799999999993E-3</v>
      </c>
      <c r="U521" s="117">
        <v>3.3674422333333331</v>
      </c>
      <c r="V521" s="117">
        <v>0</v>
      </c>
      <c r="W521" s="117">
        <v>2380.8966165299998</v>
      </c>
      <c r="X521" s="117">
        <v>4.7850000000000001</v>
      </c>
      <c r="Y521" s="132">
        <f t="shared" si="17"/>
        <v>2385.6816165299997</v>
      </c>
    </row>
    <row r="522" spans="1:25" s="114" customFormat="1" ht="13" x14ac:dyDescent="0.3">
      <c r="A522" s="114">
        <v>517</v>
      </c>
      <c r="B522" s="114" t="s">
        <v>43</v>
      </c>
      <c r="C522" s="131">
        <v>79116.967735755708</v>
      </c>
      <c r="D522" s="117">
        <v>27769.995070021792</v>
      </c>
      <c r="E522" s="117">
        <v>18223.024108000001</v>
      </c>
      <c r="F522" s="117">
        <v>15408.6325</v>
      </c>
      <c r="G522" s="117">
        <v>22.129166666666666</v>
      </c>
      <c r="H522" s="117">
        <v>275.11602966499999</v>
      </c>
      <c r="I522" s="117">
        <v>241.58261766666666</v>
      </c>
      <c r="J522" s="117">
        <v>0</v>
      </c>
      <c r="K522" s="117">
        <v>141057.44722777582</v>
      </c>
      <c r="L522" s="117">
        <v>259278.19333333336</v>
      </c>
      <c r="M522" s="117">
        <f t="shared" si="16"/>
        <v>400335.64056110918</v>
      </c>
      <c r="N522" s="131">
        <v>47916.041833320829</v>
      </c>
      <c r="O522" s="117">
        <v>43506.387249999992</v>
      </c>
      <c r="P522" s="117">
        <v>18724.992183999999</v>
      </c>
      <c r="Q522" s="117">
        <v>18223.024108000001</v>
      </c>
      <c r="R522" s="117">
        <v>15408.6325</v>
      </c>
      <c r="S522" s="117">
        <v>22.129166666666666</v>
      </c>
      <c r="T522" s="117">
        <v>275.11602966499999</v>
      </c>
      <c r="U522" s="117">
        <v>241.58261766666666</v>
      </c>
      <c r="V522" s="117">
        <v>0</v>
      </c>
      <c r="W522" s="117">
        <v>144317.90568931916</v>
      </c>
      <c r="X522" s="117">
        <v>259278.19333333336</v>
      </c>
      <c r="Y522" s="132">
        <f t="shared" si="17"/>
        <v>403596.09902265249</v>
      </c>
    </row>
    <row r="523" spans="1:25" s="114" customFormat="1" ht="13" x14ac:dyDescent="0.3">
      <c r="A523" s="114">
        <v>518</v>
      </c>
      <c r="B523" s="114" t="s">
        <v>43</v>
      </c>
      <c r="C523" s="131">
        <v>57550.071047352183</v>
      </c>
      <c r="D523" s="117">
        <v>24890.422862600313</v>
      </c>
      <c r="E523" s="117">
        <v>16685.298731999999</v>
      </c>
      <c r="F523" s="117">
        <v>10513.775</v>
      </c>
      <c r="G523" s="117">
        <v>15.6625</v>
      </c>
      <c r="H523" s="117">
        <v>182.63890871499999</v>
      </c>
      <c r="I523" s="117">
        <v>183.045762</v>
      </c>
      <c r="J523" s="117">
        <v>0</v>
      </c>
      <c r="K523" s="117">
        <v>110020.91481266748</v>
      </c>
      <c r="L523" s="117">
        <v>176749.21083333335</v>
      </c>
      <c r="M523" s="117">
        <f t="shared" si="16"/>
        <v>286770.12564600084</v>
      </c>
      <c r="N523" s="131">
        <v>31809.60993452917</v>
      </c>
      <c r="O523" s="117">
        <v>31851.364099999995</v>
      </c>
      <c r="P523" s="117">
        <v>17465.872925999993</v>
      </c>
      <c r="Q523" s="117">
        <v>16685.298731999999</v>
      </c>
      <c r="R523" s="117">
        <v>10513.775</v>
      </c>
      <c r="S523" s="117">
        <v>15.6625</v>
      </c>
      <c r="T523" s="117">
        <v>182.63890871499999</v>
      </c>
      <c r="U523" s="117">
        <v>183.045762</v>
      </c>
      <c r="V523" s="117">
        <v>0</v>
      </c>
      <c r="W523" s="117">
        <v>108707.26786324415</v>
      </c>
      <c r="X523" s="117">
        <v>176749.21083333335</v>
      </c>
      <c r="Y523" s="132">
        <f t="shared" si="17"/>
        <v>285456.47869657748</v>
      </c>
    </row>
    <row r="524" spans="1:25" s="114" customFormat="1" ht="13" x14ac:dyDescent="0.3">
      <c r="A524" s="114">
        <v>519</v>
      </c>
      <c r="B524" s="114" t="s">
        <v>43</v>
      </c>
      <c r="C524" s="131">
        <v>0.3120454904788732</v>
      </c>
      <c r="D524" s="117">
        <v>1171.8163573148543</v>
      </c>
      <c r="E524" s="117">
        <v>758.11119599999995</v>
      </c>
      <c r="F524" s="117">
        <v>0.70499999999999996</v>
      </c>
      <c r="G524" s="117">
        <v>8.3333333333333339E-4</v>
      </c>
      <c r="H524" s="117">
        <v>1.5746432000000001E-2</v>
      </c>
      <c r="I524" s="117">
        <v>46.481891900000001</v>
      </c>
      <c r="J524" s="117">
        <v>-648.09111240000004</v>
      </c>
      <c r="K524" s="117">
        <v>1329.3519580706661</v>
      </c>
      <c r="L524" s="117">
        <v>12.745833333333332</v>
      </c>
      <c r="M524" s="117">
        <f t="shared" si="16"/>
        <v>1342.0977914039995</v>
      </c>
      <c r="N524" s="131">
        <v>2.7425035733333334</v>
      </c>
      <c r="O524" s="117">
        <v>0</v>
      </c>
      <c r="P524" s="117">
        <v>913.88086466666675</v>
      </c>
      <c r="Q524" s="117">
        <v>758.11119599999995</v>
      </c>
      <c r="R524" s="117">
        <v>0.70499999999999996</v>
      </c>
      <c r="S524" s="117">
        <v>8.3333333333333339E-4</v>
      </c>
      <c r="T524" s="117">
        <v>1.5746432000000001E-2</v>
      </c>
      <c r="U524" s="117">
        <v>46.481891900000001</v>
      </c>
      <c r="V524" s="117">
        <v>-648.09111240000004</v>
      </c>
      <c r="W524" s="117">
        <v>1073.8469235053331</v>
      </c>
      <c r="X524" s="117">
        <v>12.745833333333332</v>
      </c>
      <c r="Y524" s="132">
        <f t="shared" si="17"/>
        <v>1086.5927568386664</v>
      </c>
    </row>
    <row r="525" spans="1:25" s="114" customFormat="1" ht="13" x14ac:dyDescent="0.3">
      <c r="A525" s="114">
        <v>520</v>
      </c>
      <c r="B525" s="114" t="s">
        <v>43</v>
      </c>
      <c r="C525" s="131">
        <v>82121.266342913164</v>
      </c>
      <c r="D525" s="117">
        <v>31267.940262170188</v>
      </c>
      <c r="E525" s="117">
        <v>52101.425166666661</v>
      </c>
      <c r="F525" s="117">
        <v>13870.217500000001</v>
      </c>
      <c r="G525" s="117">
        <v>17.156666666666666</v>
      </c>
      <c r="H525" s="117">
        <v>261.19553050000002</v>
      </c>
      <c r="I525" s="117">
        <v>306.47129999999999</v>
      </c>
      <c r="J525" s="117">
        <v>0</v>
      </c>
      <c r="K525" s="117">
        <v>179945.6727689167</v>
      </c>
      <c r="L525" s="117">
        <v>237174.51749999999</v>
      </c>
      <c r="M525" s="117">
        <f t="shared" si="16"/>
        <v>417120.19026891666</v>
      </c>
      <c r="N525" s="131">
        <v>45491.554895416659</v>
      </c>
      <c r="O525" s="117">
        <v>45443.641866666672</v>
      </c>
      <c r="P525" s="117">
        <v>21602.061633333331</v>
      </c>
      <c r="Q525" s="117">
        <v>52101.425166666661</v>
      </c>
      <c r="R525" s="117">
        <v>13870.217500000001</v>
      </c>
      <c r="S525" s="117">
        <v>17.156666666666666</v>
      </c>
      <c r="T525" s="117">
        <v>261.19553050000002</v>
      </c>
      <c r="U525" s="117">
        <v>306.47129999999999</v>
      </c>
      <c r="V525" s="117">
        <v>0</v>
      </c>
      <c r="W525" s="117">
        <v>179093.72455925</v>
      </c>
      <c r="X525" s="117">
        <v>237174.51749999999</v>
      </c>
      <c r="Y525" s="132">
        <f t="shared" si="17"/>
        <v>416268.24205925001</v>
      </c>
    </row>
    <row r="526" spans="1:25" s="114" customFormat="1" ht="13" x14ac:dyDescent="0.3">
      <c r="A526" s="114">
        <v>521</v>
      </c>
      <c r="B526" s="114" t="s">
        <v>43</v>
      </c>
      <c r="C526" s="131">
        <v>164300.83085088577</v>
      </c>
      <c r="D526" s="117">
        <v>80104.181327992541</v>
      </c>
      <c r="E526" s="117">
        <v>86396.342500000013</v>
      </c>
      <c r="F526" s="117">
        <v>28264.4375</v>
      </c>
      <c r="G526" s="117">
        <v>38.301666666666655</v>
      </c>
      <c r="H526" s="117">
        <v>478.20211926999991</v>
      </c>
      <c r="I526" s="117">
        <v>489.22046533333332</v>
      </c>
      <c r="J526" s="117">
        <v>0</v>
      </c>
      <c r="K526" s="117">
        <v>360071.51643014833</v>
      </c>
      <c r="L526" s="117">
        <v>467589.19166666665</v>
      </c>
      <c r="M526" s="117">
        <f t="shared" si="16"/>
        <v>827660.70809681504</v>
      </c>
      <c r="N526" s="131">
        <v>83286.869106191662</v>
      </c>
      <c r="O526" s="117">
        <v>91438.893700000001</v>
      </c>
      <c r="P526" s="117">
        <v>57379.517291666656</v>
      </c>
      <c r="Q526" s="117">
        <v>86396.342500000013</v>
      </c>
      <c r="R526" s="117">
        <v>28264.4375</v>
      </c>
      <c r="S526" s="117">
        <v>38.301666666666655</v>
      </c>
      <c r="T526" s="117">
        <v>478.20211926999991</v>
      </c>
      <c r="U526" s="117">
        <v>489.22046533333332</v>
      </c>
      <c r="V526" s="117">
        <v>0</v>
      </c>
      <c r="W526" s="117">
        <v>347771.78434912831</v>
      </c>
      <c r="X526" s="117">
        <v>467589.19166666665</v>
      </c>
      <c r="Y526" s="132">
        <f t="shared" si="17"/>
        <v>815360.97601579502</v>
      </c>
    </row>
    <row r="527" spans="1:25" s="114" customFormat="1" ht="13" x14ac:dyDescent="0.3">
      <c r="A527" s="114">
        <v>522</v>
      </c>
      <c r="B527" s="114" t="s">
        <v>43</v>
      </c>
      <c r="C527" s="131">
        <v>165603.95123140866</v>
      </c>
      <c r="D527" s="117">
        <v>69170.759423432974</v>
      </c>
      <c r="E527" s="117">
        <v>78268.412620000003</v>
      </c>
      <c r="F527" s="117">
        <v>36222.347499999996</v>
      </c>
      <c r="G527" s="117">
        <v>50.621666666666663</v>
      </c>
      <c r="H527" s="117">
        <v>660.42169904999992</v>
      </c>
      <c r="I527" s="117">
        <v>569.05676999999991</v>
      </c>
      <c r="J527" s="117">
        <v>0</v>
      </c>
      <c r="K527" s="117">
        <v>350545.57091055828</v>
      </c>
      <c r="L527" s="117">
        <v>610254.11499999999</v>
      </c>
      <c r="M527" s="117">
        <f t="shared" si="16"/>
        <v>960799.68591055833</v>
      </c>
      <c r="N527" s="131">
        <v>115023.44591787498</v>
      </c>
      <c r="O527" s="117">
        <v>90075.849233333327</v>
      </c>
      <c r="P527" s="117">
        <v>46906.283381666668</v>
      </c>
      <c r="Q527" s="117">
        <v>78268.412620000003</v>
      </c>
      <c r="R527" s="117">
        <v>36222.347499999996</v>
      </c>
      <c r="S527" s="117">
        <v>50.621666666666663</v>
      </c>
      <c r="T527" s="117">
        <v>660.42169904999992</v>
      </c>
      <c r="U527" s="117">
        <v>569.05676999999991</v>
      </c>
      <c r="V527" s="117">
        <v>0</v>
      </c>
      <c r="W527" s="117">
        <v>367776.43878859159</v>
      </c>
      <c r="X527" s="117">
        <v>610254.11499999999</v>
      </c>
      <c r="Y527" s="132">
        <f t="shared" si="17"/>
        <v>978030.55378859164</v>
      </c>
    </row>
    <row r="528" spans="1:25" s="114" customFormat="1" ht="13" x14ac:dyDescent="0.3">
      <c r="A528" s="114">
        <v>523</v>
      </c>
      <c r="B528" s="114" t="s">
        <v>43</v>
      </c>
      <c r="C528" s="131">
        <v>166429.26726838018</v>
      </c>
      <c r="D528" s="117">
        <v>67688.42231384982</v>
      </c>
      <c r="E528" s="117">
        <v>78655.670595999996</v>
      </c>
      <c r="F528" s="117">
        <v>31693.860833333329</v>
      </c>
      <c r="G528" s="117">
        <v>45.723333333333336</v>
      </c>
      <c r="H528" s="117">
        <v>505.33554138</v>
      </c>
      <c r="I528" s="117">
        <v>583.92581666666661</v>
      </c>
      <c r="J528" s="117">
        <v>0</v>
      </c>
      <c r="K528" s="117">
        <v>345602.20570294332</v>
      </c>
      <c r="L528" s="117">
        <v>509976.39666666655</v>
      </c>
      <c r="M528" s="117">
        <f t="shared" si="16"/>
        <v>855578.60236960987</v>
      </c>
      <c r="N528" s="131">
        <v>88012.606790349993</v>
      </c>
      <c r="O528" s="117">
        <v>92378.378666666686</v>
      </c>
      <c r="P528" s="117">
        <v>47405.284163666664</v>
      </c>
      <c r="Q528" s="117">
        <v>78655.670595999996</v>
      </c>
      <c r="R528" s="117">
        <v>31693.860833333329</v>
      </c>
      <c r="S528" s="117">
        <v>45.723333333333336</v>
      </c>
      <c r="T528" s="117">
        <v>505.33554138</v>
      </c>
      <c r="U528" s="117">
        <v>583.92581666666661</v>
      </c>
      <c r="V528" s="117">
        <v>0</v>
      </c>
      <c r="W528" s="117">
        <v>339280.78574139666</v>
      </c>
      <c r="X528" s="117">
        <v>509976.39666666655</v>
      </c>
      <c r="Y528" s="132">
        <f t="shared" si="17"/>
        <v>849257.18240806321</v>
      </c>
    </row>
    <row r="529" spans="1:25" s="114" customFormat="1" ht="13" x14ac:dyDescent="0.3">
      <c r="A529" s="114">
        <v>524</v>
      </c>
      <c r="B529" s="114" t="s">
        <v>43</v>
      </c>
      <c r="C529" s="131">
        <v>127716.96625928284</v>
      </c>
      <c r="D529" s="117">
        <v>48588.611548774665</v>
      </c>
      <c r="E529" s="117">
        <v>65574.817836666669</v>
      </c>
      <c r="F529" s="117">
        <v>25269.421666666662</v>
      </c>
      <c r="G529" s="117">
        <v>33.684999999999995</v>
      </c>
      <c r="H529" s="117">
        <v>438.10605134499997</v>
      </c>
      <c r="I529" s="117">
        <v>379.55988733333334</v>
      </c>
      <c r="J529" s="117">
        <v>0</v>
      </c>
      <c r="K529" s="117">
        <v>268001.1682500692</v>
      </c>
      <c r="L529" s="117">
        <v>416132.565</v>
      </c>
      <c r="M529" s="117">
        <f t="shared" si="16"/>
        <v>684133.7332500692</v>
      </c>
      <c r="N529" s="131">
        <v>76303.47060925416</v>
      </c>
      <c r="O529" s="117">
        <v>70301.826583333343</v>
      </c>
      <c r="P529" s="117">
        <v>33224.460699333336</v>
      </c>
      <c r="Q529" s="117">
        <v>65574.817836666669</v>
      </c>
      <c r="R529" s="117">
        <v>25269.421666666662</v>
      </c>
      <c r="S529" s="117">
        <v>33.684999999999995</v>
      </c>
      <c r="T529" s="117">
        <v>438.10605134499997</v>
      </c>
      <c r="U529" s="117">
        <v>379.55988733333334</v>
      </c>
      <c r="V529" s="117">
        <v>0</v>
      </c>
      <c r="W529" s="117">
        <v>271525.34833393252</v>
      </c>
      <c r="X529" s="117">
        <v>416132.565</v>
      </c>
      <c r="Y529" s="132">
        <f t="shared" si="17"/>
        <v>687657.91333393252</v>
      </c>
    </row>
    <row r="530" spans="1:25" s="114" customFormat="1" ht="13" x14ac:dyDescent="0.3">
      <c r="A530" s="114">
        <v>525</v>
      </c>
      <c r="B530" s="114" t="s">
        <v>43</v>
      </c>
      <c r="C530" s="131">
        <v>84681.335045897358</v>
      </c>
      <c r="D530" s="117">
        <v>153804.74609200843</v>
      </c>
      <c r="E530" s="117">
        <v>124697.80000000003</v>
      </c>
      <c r="F530" s="117">
        <v>17277.421666666665</v>
      </c>
      <c r="G530" s="117">
        <v>23.478333333333335</v>
      </c>
      <c r="H530" s="117">
        <v>315.46554043500004</v>
      </c>
      <c r="I530" s="117">
        <v>255.54149399999997</v>
      </c>
      <c r="J530" s="117">
        <v>0</v>
      </c>
      <c r="K530" s="117">
        <v>381055.78817234084</v>
      </c>
      <c r="L530" s="117">
        <v>288111.85416666674</v>
      </c>
      <c r="M530" s="117">
        <f t="shared" si="16"/>
        <v>669167.64233900758</v>
      </c>
      <c r="N530" s="131">
        <v>54943.58162576249</v>
      </c>
      <c r="O530" s="117">
        <v>46320.446233333343</v>
      </c>
      <c r="P530" s="117">
        <v>116604.89999999998</v>
      </c>
      <c r="Q530" s="117">
        <v>124697.80000000003</v>
      </c>
      <c r="R530" s="117">
        <v>17277.421666666665</v>
      </c>
      <c r="S530" s="117">
        <v>23.478333333333335</v>
      </c>
      <c r="T530" s="117">
        <v>315.46554043500004</v>
      </c>
      <c r="U530" s="117">
        <v>255.54149399999997</v>
      </c>
      <c r="V530" s="117">
        <v>0</v>
      </c>
      <c r="W530" s="117">
        <v>360438.63489353086</v>
      </c>
      <c r="X530" s="117">
        <v>288111.85416666674</v>
      </c>
      <c r="Y530" s="132">
        <f t="shared" si="17"/>
        <v>648550.48906019761</v>
      </c>
    </row>
    <row r="531" spans="1:25" s="114" customFormat="1" ht="13" x14ac:dyDescent="0.3">
      <c r="A531" s="114">
        <v>526</v>
      </c>
      <c r="B531" s="114" t="s">
        <v>43</v>
      </c>
      <c r="C531" s="131">
        <v>112551.83410601591</v>
      </c>
      <c r="D531" s="117">
        <v>44613.788286249088</v>
      </c>
      <c r="E531" s="117">
        <v>61088.169959999992</v>
      </c>
      <c r="F531" s="117">
        <v>26700.223333333332</v>
      </c>
      <c r="G531" s="117">
        <v>29.786666666666665</v>
      </c>
      <c r="H531" s="117">
        <v>510.23017159000005</v>
      </c>
      <c r="I531" s="117">
        <v>397.36218500000001</v>
      </c>
      <c r="J531" s="117">
        <v>0</v>
      </c>
      <c r="K531" s="117">
        <v>245891.39470885499</v>
      </c>
      <c r="L531" s="117">
        <v>451742.51916666672</v>
      </c>
      <c r="M531" s="117">
        <f t="shared" si="16"/>
        <v>697633.91387552174</v>
      </c>
      <c r="N531" s="131">
        <v>88865.088218591656</v>
      </c>
      <c r="O531" s="117">
        <v>60501.207950000004</v>
      </c>
      <c r="P531" s="117">
        <v>29354.194808</v>
      </c>
      <c r="Q531" s="117">
        <v>61088.169959999992</v>
      </c>
      <c r="R531" s="117">
        <v>26700.223333333332</v>
      </c>
      <c r="S531" s="117">
        <v>29.786666666666665</v>
      </c>
      <c r="T531" s="117">
        <v>510.23017159000005</v>
      </c>
      <c r="U531" s="117">
        <v>397.36218500000001</v>
      </c>
      <c r="V531" s="117">
        <v>0</v>
      </c>
      <c r="W531" s="117">
        <v>267446.26329318166</v>
      </c>
      <c r="X531" s="117">
        <v>451742.51916666672</v>
      </c>
      <c r="Y531" s="132">
        <f t="shared" si="17"/>
        <v>719188.78245984833</v>
      </c>
    </row>
    <row r="532" spans="1:25" s="114" customFormat="1" ht="13" x14ac:dyDescent="0.3">
      <c r="A532" s="114">
        <v>527</v>
      </c>
      <c r="B532" s="114" t="s">
        <v>43</v>
      </c>
      <c r="C532" s="131">
        <v>317677.43673245353</v>
      </c>
      <c r="D532" s="117">
        <v>121499.61506764647</v>
      </c>
      <c r="E532" s="117">
        <v>107592.63999999997</v>
      </c>
      <c r="F532" s="117">
        <v>56650.689166666656</v>
      </c>
      <c r="G532" s="117">
        <v>79.727500000000006</v>
      </c>
      <c r="H532" s="117">
        <v>944.5210806</v>
      </c>
      <c r="I532" s="117">
        <v>914.44811633333313</v>
      </c>
      <c r="J532" s="117">
        <v>0</v>
      </c>
      <c r="K532" s="117">
        <v>605359.0776637001</v>
      </c>
      <c r="L532" s="117">
        <v>935859.71250000002</v>
      </c>
      <c r="M532" s="117">
        <f t="shared" si="16"/>
        <v>1541218.7901637</v>
      </c>
      <c r="N532" s="131">
        <v>164504.08820449997</v>
      </c>
      <c r="O532" s="117">
        <v>176565.0442</v>
      </c>
      <c r="P532" s="117">
        <v>84691.98</v>
      </c>
      <c r="Q532" s="117">
        <v>107592.63999999997</v>
      </c>
      <c r="R532" s="117">
        <v>56650.689166666656</v>
      </c>
      <c r="S532" s="117">
        <v>79.727500000000006</v>
      </c>
      <c r="T532" s="117">
        <v>944.5210806</v>
      </c>
      <c r="U532" s="117">
        <v>914.44811633333313</v>
      </c>
      <c r="V532" s="117">
        <v>0</v>
      </c>
      <c r="W532" s="117">
        <v>591943.13826809998</v>
      </c>
      <c r="X532" s="117">
        <v>935859.71250000002</v>
      </c>
      <c r="Y532" s="132">
        <f t="shared" si="17"/>
        <v>1527802.8507681</v>
      </c>
    </row>
    <row r="533" spans="1:25" s="114" customFormat="1" ht="13" x14ac:dyDescent="0.3">
      <c r="A533" s="114">
        <v>528</v>
      </c>
      <c r="B533" s="114" t="s">
        <v>43</v>
      </c>
      <c r="C533" s="131">
        <v>22087.948791050312</v>
      </c>
      <c r="D533" s="117">
        <v>46048.807649376009</v>
      </c>
      <c r="E533" s="117">
        <v>40108.448939999995</v>
      </c>
      <c r="F533" s="117">
        <v>3453.8799999999992</v>
      </c>
      <c r="G533" s="117">
        <v>1.3333333333333334E-2</v>
      </c>
      <c r="H533" s="117">
        <v>44.777850958000009</v>
      </c>
      <c r="I533" s="117">
        <v>139.28213400000001</v>
      </c>
      <c r="J533" s="117">
        <v>0</v>
      </c>
      <c r="K533" s="117">
        <v>111883.15869871764</v>
      </c>
      <c r="L533" s="117">
        <v>57264.078333333331</v>
      </c>
      <c r="M533" s="117">
        <f t="shared" si="16"/>
        <v>169147.23703205097</v>
      </c>
      <c r="N533" s="131">
        <v>7798.8090418516686</v>
      </c>
      <c r="O533" s="117">
        <v>12521.018733333332</v>
      </c>
      <c r="P533" s="117">
        <v>35441.411549999997</v>
      </c>
      <c r="Q533" s="117">
        <v>40108.448939999995</v>
      </c>
      <c r="R533" s="117">
        <v>3453.8799999999992</v>
      </c>
      <c r="S533" s="117">
        <v>1.3333333333333334E-2</v>
      </c>
      <c r="T533" s="117">
        <v>44.777850958000009</v>
      </c>
      <c r="U533" s="117">
        <v>139.28213400000001</v>
      </c>
      <c r="V533" s="117">
        <v>0</v>
      </c>
      <c r="W533" s="117">
        <v>99507.641583476317</v>
      </c>
      <c r="X533" s="117">
        <v>57264.078333333331</v>
      </c>
      <c r="Y533" s="132">
        <f t="shared" si="17"/>
        <v>156771.71991680964</v>
      </c>
    </row>
    <row r="534" spans="1:25" s="114" customFormat="1" ht="13" x14ac:dyDescent="0.3">
      <c r="A534" s="114">
        <v>529</v>
      </c>
      <c r="B534" s="114" t="s">
        <v>43</v>
      </c>
      <c r="C534" s="131">
        <v>13198.99917919695</v>
      </c>
      <c r="D534" s="117">
        <v>28016.12321579472</v>
      </c>
      <c r="E534" s="117">
        <v>19305.395779999995</v>
      </c>
      <c r="F534" s="117">
        <v>2020.1899999999998</v>
      </c>
      <c r="G534" s="117">
        <v>0</v>
      </c>
      <c r="H534" s="117">
        <v>26.198379950000003</v>
      </c>
      <c r="I534" s="117">
        <v>40.102396700000007</v>
      </c>
      <c r="J534" s="117">
        <v>0</v>
      </c>
      <c r="K534" s="117">
        <v>62607.00895164167</v>
      </c>
      <c r="L534" s="117">
        <v>33545.299999999996</v>
      </c>
      <c r="M534" s="117">
        <f t="shared" si="16"/>
        <v>96152.308951641666</v>
      </c>
      <c r="N534" s="131">
        <v>4562.8845079583334</v>
      </c>
      <c r="O534" s="117">
        <v>7488.6767666666665</v>
      </c>
      <c r="P534" s="117">
        <v>21573.724900000005</v>
      </c>
      <c r="Q534" s="117">
        <v>19305.395779999995</v>
      </c>
      <c r="R534" s="117">
        <v>2020.1899999999998</v>
      </c>
      <c r="S534" s="117">
        <v>0</v>
      </c>
      <c r="T534" s="117">
        <v>26.198379950000003</v>
      </c>
      <c r="U534" s="117">
        <v>40.102396700000007</v>
      </c>
      <c r="V534" s="117">
        <v>0</v>
      </c>
      <c r="W534" s="117">
        <v>55017.172731275008</v>
      </c>
      <c r="X534" s="117">
        <v>33545.299999999996</v>
      </c>
      <c r="Y534" s="132">
        <f t="shared" si="17"/>
        <v>88562.472731275004</v>
      </c>
    </row>
    <row r="535" spans="1:25" s="114" customFormat="1" ht="13" x14ac:dyDescent="0.3">
      <c r="A535" s="114">
        <v>530</v>
      </c>
      <c r="B535" s="114" t="s">
        <v>43</v>
      </c>
      <c r="C535" s="131">
        <v>39478.940206024439</v>
      </c>
      <c r="D535" s="117">
        <v>29173.238937493064</v>
      </c>
      <c r="E535" s="117">
        <v>41544.922010000009</v>
      </c>
      <c r="F535" s="117">
        <v>6805.6274999999996</v>
      </c>
      <c r="G535" s="117">
        <v>5.9241666666666672</v>
      </c>
      <c r="H535" s="117">
        <v>142.04804010499998</v>
      </c>
      <c r="I535" s="117">
        <v>206.26253126666666</v>
      </c>
      <c r="J535" s="117">
        <v>0</v>
      </c>
      <c r="K535" s="117">
        <v>117356.96339155585</v>
      </c>
      <c r="L535" s="117">
        <v>123666.74</v>
      </c>
      <c r="M535" s="117">
        <f t="shared" si="16"/>
        <v>241023.70339155587</v>
      </c>
      <c r="N535" s="131">
        <v>24740.03365162083</v>
      </c>
      <c r="O535" s="117">
        <v>21653.6649</v>
      </c>
      <c r="P535" s="117">
        <v>21239.821200000002</v>
      </c>
      <c r="Q535" s="117">
        <v>41544.922010000009</v>
      </c>
      <c r="R535" s="117">
        <v>6805.6274999999996</v>
      </c>
      <c r="S535" s="117">
        <v>5.9241666666666672</v>
      </c>
      <c r="T535" s="117">
        <v>142.04804010499998</v>
      </c>
      <c r="U535" s="117">
        <v>206.26253126666666</v>
      </c>
      <c r="V535" s="117">
        <v>0</v>
      </c>
      <c r="W535" s="117">
        <v>116338.30399965917</v>
      </c>
      <c r="X535" s="117">
        <v>123666.74</v>
      </c>
      <c r="Y535" s="132">
        <f t="shared" si="17"/>
        <v>240005.04399965919</v>
      </c>
    </row>
    <row r="536" spans="1:25" s="114" customFormat="1" ht="13" x14ac:dyDescent="0.3">
      <c r="A536" s="114">
        <v>531</v>
      </c>
      <c r="B536" s="114" t="s">
        <v>43</v>
      </c>
      <c r="C536" s="131">
        <v>92213.79913188389</v>
      </c>
      <c r="D536" s="117">
        <v>54121.147751761098</v>
      </c>
      <c r="E536" s="117">
        <v>71054.738749333323</v>
      </c>
      <c r="F536" s="117">
        <v>20003.910833333335</v>
      </c>
      <c r="G536" s="117">
        <v>28.618333333333329</v>
      </c>
      <c r="H536" s="117">
        <v>384.90573986999993</v>
      </c>
      <c r="I536" s="117">
        <v>516.74976733333335</v>
      </c>
      <c r="J536" s="117">
        <v>0</v>
      </c>
      <c r="K536" s="117">
        <v>238323.87030684834</v>
      </c>
      <c r="L536" s="117">
        <v>346465.70749999996</v>
      </c>
      <c r="M536" s="117">
        <f t="shared" si="16"/>
        <v>584789.57780684833</v>
      </c>
      <c r="N536" s="131">
        <v>67037.749694024998</v>
      </c>
      <c r="O536" s="117">
        <v>49956.386483333335</v>
      </c>
      <c r="P536" s="117">
        <v>38107.807994333336</v>
      </c>
      <c r="Q536" s="117">
        <v>71054.738749333323</v>
      </c>
      <c r="R536" s="117">
        <v>20003.910833333335</v>
      </c>
      <c r="S536" s="117">
        <v>28.618333333333329</v>
      </c>
      <c r="T536" s="117">
        <v>384.90573986999993</v>
      </c>
      <c r="U536" s="117">
        <v>516.74976733333335</v>
      </c>
      <c r="V536" s="117">
        <v>0</v>
      </c>
      <c r="W536" s="117">
        <v>247090.86759489498</v>
      </c>
      <c r="X536" s="117">
        <v>346465.70749999996</v>
      </c>
      <c r="Y536" s="132">
        <f t="shared" si="17"/>
        <v>593556.57509489497</v>
      </c>
    </row>
    <row r="537" spans="1:25" s="114" customFormat="1" ht="13" x14ac:dyDescent="0.3">
      <c r="A537" s="114">
        <v>532</v>
      </c>
      <c r="B537" s="114" t="s">
        <v>43</v>
      </c>
      <c r="C537" s="131">
        <v>395706.69218266621</v>
      </c>
      <c r="D537" s="117">
        <v>153779.99616898381</v>
      </c>
      <c r="E537" s="117">
        <v>120494.98</v>
      </c>
      <c r="F537" s="117">
        <v>68308.826666666675</v>
      </c>
      <c r="G537" s="117">
        <v>93.077500000000001</v>
      </c>
      <c r="H537" s="117">
        <v>1137.8253299</v>
      </c>
      <c r="I537" s="117">
        <v>1186.2617893333334</v>
      </c>
      <c r="J537" s="117">
        <v>0</v>
      </c>
      <c r="K537" s="117">
        <v>740707.65963755001</v>
      </c>
      <c r="L537" s="117">
        <v>1124481.8274999999</v>
      </c>
      <c r="M537" s="117">
        <f t="shared" si="16"/>
        <v>1865189.48713755</v>
      </c>
      <c r="N537" s="131">
        <v>198171.24495758329</v>
      </c>
      <c r="O537" s="117">
        <v>220386.5411</v>
      </c>
      <c r="P537" s="117">
        <v>107808.38999999997</v>
      </c>
      <c r="Q537" s="117">
        <v>120494.98</v>
      </c>
      <c r="R537" s="117">
        <v>68308.826666666675</v>
      </c>
      <c r="S537" s="117">
        <v>93.077500000000001</v>
      </c>
      <c r="T537" s="117">
        <v>1137.8253299</v>
      </c>
      <c r="U537" s="117">
        <v>1186.2617893333334</v>
      </c>
      <c r="V537" s="117">
        <v>0</v>
      </c>
      <c r="W537" s="117">
        <v>717587.14734348329</v>
      </c>
      <c r="X537" s="117">
        <v>1124481.8274999999</v>
      </c>
      <c r="Y537" s="132">
        <f t="shared" si="17"/>
        <v>1842068.9748434832</v>
      </c>
    </row>
    <row r="538" spans="1:25" s="114" customFormat="1" ht="13" x14ac:dyDescent="0.3">
      <c r="A538" s="114">
        <v>533</v>
      </c>
      <c r="B538" s="114" t="s">
        <v>43</v>
      </c>
      <c r="C538" s="131">
        <v>8233.6961997292947</v>
      </c>
      <c r="D538" s="117">
        <v>9283.168068860703</v>
      </c>
      <c r="E538" s="117">
        <v>16503.613869999997</v>
      </c>
      <c r="F538" s="117">
        <v>1537.324166666667</v>
      </c>
      <c r="G538" s="117">
        <v>2.6525000000000003</v>
      </c>
      <c r="H538" s="117">
        <v>26.772303539999999</v>
      </c>
      <c r="I538" s="117">
        <v>63.220160433333341</v>
      </c>
      <c r="J538" s="117">
        <v>0</v>
      </c>
      <c r="K538" s="117">
        <v>35650.44726922999</v>
      </c>
      <c r="L538" s="117">
        <v>25954.939166666667</v>
      </c>
      <c r="M538" s="117">
        <f t="shared" si="16"/>
        <v>61605.386435896653</v>
      </c>
      <c r="N538" s="131">
        <v>4662.8428665500005</v>
      </c>
      <c r="O538" s="117">
        <v>4549.4634500000002</v>
      </c>
      <c r="P538" s="117">
        <v>6955.38</v>
      </c>
      <c r="Q538" s="117">
        <v>16503.613869999997</v>
      </c>
      <c r="R538" s="117">
        <v>1537.324166666667</v>
      </c>
      <c r="S538" s="117">
        <v>2.6525000000000003</v>
      </c>
      <c r="T538" s="117">
        <v>26.772303539999999</v>
      </c>
      <c r="U538" s="117">
        <v>63.220160433333341</v>
      </c>
      <c r="V538" s="117">
        <v>0</v>
      </c>
      <c r="W538" s="117">
        <v>34301.269317189988</v>
      </c>
      <c r="X538" s="117">
        <v>25954.939166666667</v>
      </c>
      <c r="Y538" s="132">
        <f t="shared" si="17"/>
        <v>60256.208483856652</v>
      </c>
    </row>
    <row r="539" spans="1:25" s="114" customFormat="1" ht="13" x14ac:dyDescent="0.3">
      <c r="A539" s="114">
        <v>534</v>
      </c>
      <c r="B539" s="114" t="s">
        <v>43</v>
      </c>
      <c r="C539" s="131">
        <v>185500.30941994101</v>
      </c>
      <c r="D539" s="117">
        <v>133519.61979551482</v>
      </c>
      <c r="E539" s="117">
        <v>115314.76</v>
      </c>
      <c r="F539" s="117">
        <v>36247.4925</v>
      </c>
      <c r="G539" s="117">
        <v>39.251666666666665</v>
      </c>
      <c r="H539" s="117">
        <v>672.97474573500006</v>
      </c>
      <c r="I539" s="117">
        <v>744.06743533333338</v>
      </c>
      <c r="J539" s="117">
        <v>0</v>
      </c>
      <c r="K539" s="117">
        <v>472038.47556319082</v>
      </c>
      <c r="L539" s="117">
        <v>608401.35750000004</v>
      </c>
      <c r="M539" s="117">
        <f t="shared" si="16"/>
        <v>1080439.8330631908</v>
      </c>
      <c r="N539" s="131">
        <v>117209.76821551251</v>
      </c>
      <c r="O539" s="117">
        <v>101679.67288333333</v>
      </c>
      <c r="P539" s="117">
        <v>96966.179999999978</v>
      </c>
      <c r="Q539" s="117">
        <v>115314.76</v>
      </c>
      <c r="R539" s="117">
        <v>36247.4925</v>
      </c>
      <c r="S539" s="117">
        <v>39.251666666666665</v>
      </c>
      <c r="T539" s="117">
        <v>672.97474573500006</v>
      </c>
      <c r="U539" s="117">
        <v>744.06743533333338</v>
      </c>
      <c r="V539" s="117">
        <v>0</v>
      </c>
      <c r="W539" s="117">
        <v>468874.16744658083</v>
      </c>
      <c r="X539" s="117">
        <v>608401.35750000004</v>
      </c>
      <c r="Y539" s="132">
        <f t="shared" si="17"/>
        <v>1077275.5249465809</v>
      </c>
    </row>
    <row r="540" spans="1:25" s="114" customFormat="1" ht="13" x14ac:dyDescent="0.3">
      <c r="A540" s="114">
        <v>535</v>
      </c>
      <c r="B540" s="114" t="s">
        <v>43</v>
      </c>
      <c r="C540" s="131">
        <v>3870.8713955208236</v>
      </c>
      <c r="D540" s="117">
        <v>79126.926487383418</v>
      </c>
      <c r="E540" s="117">
        <v>30941.791280000001</v>
      </c>
      <c r="F540" s="117">
        <v>4552.3683333333329</v>
      </c>
      <c r="G540" s="117">
        <v>0.12916666666666668</v>
      </c>
      <c r="H540" s="117">
        <v>32.808832325499999</v>
      </c>
      <c r="I540" s="117">
        <v>1519.5742026</v>
      </c>
      <c r="J540" s="117">
        <v>-30387.441159199996</v>
      </c>
      <c r="K540" s="117">
        <v>89657.028538629747</v>
      </c>
      <c r="L540" s="117">
        <v>58533.205000000009</v>
      </c>
      <c r="M540" s="117">
        <f t="shared" si="16"/>
        <v>148190.23353862975</v>
      </c>
      <c r="N540" s="131">
        <v>5714.2049633579163</v>
      </c>
      <c r="O540" s="117">
        <v>1902.1390000000001</v>
      </c>
      <c r="P540" s="117">
        <v>61371</v>
      </c>
      <c r="Q540" s="117">
        <v>30941.791280000001</v>
      </c>
      <c r="R540" s="117">
        <v>4552.3683333333329</v>
      </c>
      <c r="S540" s="117">
        <v>0.12916666666666668</v>
      </c>
      <c r="T540" s="117">
        <v>32.808832325499999</v>
      </c>
      <c r="U540" s="117">
        <v>1519.5742026</v>
      </c>
      <c r="V540" s="117">
        <v>-30387.441159199996</v>
      </c>
      <c r="W540" s="117">
        <v>75646.574619083418</v>
      </c>
      <c r="X540" s="117">
        <v>58533.205000000009</v>
      </c>
      <c r="Y540" s="132">
        <f t="shared" si="17"/>
        <v>134179.77961908342</v>
      </c>
    </row>
    <row r="541" spans="1:25" s="114" customFormat="1" ht="13" x14ac:dyDescent="0.3">
      <c r="A541" s="114">
        <v>536</v>
      </c>
      <c r="B541" s="114" t="s">
        <v>43</v>
      </c>
      <c r="C541" s="131">
        <v>40925.066263832676</v>
      </c>
      <c r="D541" s="117">
        <v>28513.539096360662</v>
      </c>
      <c r="E541" s="117">
        <v>51056.604628333334</v>
      </c>
      <c r="F541" s="117">
        <v>8635.3058333333338</v>
      </c>
      <c r="G541" s="117">
        <v>8.817499999999999</v>
      </c>
      <c r="H541" s="117">
        <v>144.33950115999997</v>
      </c>
      <c r="I541" s="117">
        <v>214.02200566666667</v>
      </c>
      <c r="J541" s="117">
        <v>0</v>
      </c>
      <c r="K541" s="117">
        <v>129497.69482868668</v>
      </c>
      <c r="L541" s="117">
        <v>139866.72166666665</v>
      </c>
      <c r="M541" s="117">
        <f t="shared" si="16"/>
        <v>269364.41649535333</v>
      </c>
      <c r="N541" s="131">
        <v>25139.129785366662</v>
      </c>
      <c r="O541" s="117">
        <v>22480.924700000003</v>
      </c>
      <c r="P541" s="117">
        <v>20700.780007666672</v>
      </c>
      <c r="Q541" s="117">
        <v>51056.604628333334</v>
      </c>
      <c r="R541" s="117">
        <v>8635.3058333333338</v>
      </c>
      <c r="S541" s="117">
        <v>8.817499999999999</v>
      </c>
      <c r="T541" s="117">
        <v>144.33950115999997</v>
      </c>
      <c r="U541" s="117">
        <v>214.02200566666667</v>
      </c>
      <c r="V541" s="117">
        <v>0</v>
      </c>
      <c r="W541" s="117">
        <v>128379.92396152669</v>
      </c>
      <c r="X541" s="117">
        <v>139866.72166666665</v>
      </c>
      <c r="Y541" s="132">
        <f t="shared" si="17"/>
        <v>268246.64562819334</v>
      </c>
    </row>
    <row r="542" spans="1:25" s="114" customFormat="1" ht="13" x14ac:dyDescent="0.3">
      <c r="A542" s="114">
        <v>537</v>
      </c>
      <c r="B542" s="114" t="s">
        <v>43</v>
      </c>
      <c r="C542" s="131">
        <v>440253.48006198235</v>
      </c>
      <c r="D542" s="117">
        <v>157130.22548089258</v>
      </c>
      <c r="E542" s="117">
        <v>121081.41999999998</v>
      </c>
      <c r="F542" s="117">
        <v>76962.388333333351</v>
      </c>
      <c r="G542" s="117">
        <v>97.590833333333322</v>
      </c>
      <c r="H542" s="117">
        <v>1267.6694072499997</v>
      </c>
      <c r="I542" s="117">
        <v>1254.1025406666668</v>
      </c>
      <c r="J542" s="117">
        <v>0</v>
      </c>
      <c r="K542" s="117">
        <v>798046.87665745826</v>
      </c>
      <c r="L542" s="117">
        <v>1257470.8124999998</v>
      </c>
      <c r="M542" s="117">
        <f t="shared" si="16"/>
        <v>2055517.689157458</v>
      </c>
      <c r="N542" s="131">
        <v>220785.75509604163</v>
      </c>
      <c r="O542" s="117">
        <v>245176.09779999999</v>
      </c>
      <c r="P542" s="117">
        <v>109035.81000000004</v>
      </c>
      <c r="Q542" s="117">
        <v>121081.41999999998</v>
      </c>
      <c r="R542" s="117">
        <v>76962.388333333351</v>
      </c>
      <c r="S542" s="117">
        <v>97.590833333333322</v>
      </c>
      <c r="T542" s="117">
        <v>1267.6694072499997</v>
      </c>
      <c r="U542" s="117">
        <v>1254.1025406666668</v>
      </c>
      <c r="V542" s="117">
        <v>0</v>
      </c>
      <c r="W542" s="117">
        <v>775660.83401062503</v>
      </c>
      <c r="X542" s="117">
        <v>1257470.8124999998</v>
      </c>
      <c r="Y542" s="132">
        <f t="shared" si="17"/>
        <v>2033131.6465106248</v>
      </c>
    </row>
    <row r="543" spans="1:25" s="114" customFormat="1" ht="13" x14ac:dyDescent="0.3">
      <c r="A543" s="114">
        <v>538</v>
      </c>
      <c r="B543" s="114" t="s">
        <v>43</v>
      </c>
      <c r="C543" s="131">
        <v>126865.96457118139</v>
      </c>
      <c r="D543" s="117">
        <v>55619.664472958575</v>
      </c>
      <c r="E543" s="117">
        <v>72030.400000000009</v>
      </c>
      <c r="F543" s="117">
        <v>22986.455000000002</v>
      </c>
      <c r="G543" s="117">
        <v>24.951666666666668</v>
      </c>
      <c r="H543" s="117">
        <v>423.16909684000007</v>
      </c>
      <c r="I543" s="117">
        <v>469.00105100000002</v>
      </c>
      <c r="J543" s="117">
        <v>0</v>
      </c>
      <c r="K543" s="117">
        <v>278419.60585864668</v>
      </c>
      <c r="L543" s="117">
        <v>382095.56583333324</v>
      </c>
      <c r="M543" s="117">
        <f t="shared" si="16"/>
        <v>660515.17169197998</v>
      </c>
      <c r="N543" s="131">
        <v>73701.951032966652</v>
      </c>
      <c r="O543" s="117">
        <v>69974.04634999999</v>
      </c>
      <c r="P543" s="117">
        <v>38868.299999999996</v>
      </c>
      <c r="Q543" s="117">
        <v>72030.400000000009</v>
      </c>
      <c r="R543" s="117">
        <v>22986.455000000002</v>
      </c>
      <c r="S543" s="117">
        <v>24.951666666666668</v>
      </c>
      <c r="T543" s="117">
        <v>423.16909684000007</v>
      </c>
      <c r="U543" s="117">
        <v>469.00105100000002</v>
      </c>
      <c r="V543" s="117">
        <v>0</v>
      </c>
      <c r="W543" s="117">
        <v>278478.27419747337</v>
      </c>
      <c r="X543" s="117">
        <v>382095.56583333324</v>
      </c>
      <c r="Y543" s="132">
        <f t="shared" si="17"/>
        <v>660573.8400308066</v>
      </c>
    </row>
    <row r="544" spans="1:25" s="114" customFormat="1" ht="13" x14ac:dyDescent="0.3">
      <c r="A544" s="114">
        <v>539</v>
      </c>
      <c r="B544" s="114" t="s">
        <v>43</v>
      </c>
      <c r="C544" s="131">
        <v>178957.09436530992</v>
      </c>
      <c r="D544" s="117">
        <v>66060.185013475901</v>
      </c>
      <c r="E544" s="117">
        <v>77448.750616000019</v>
      </c>
      <c r="F544" s="117">
        <v>31496.759166666667</v>
      </c>
      <c r="G544" s="117">
        <v>41.763333333333335</v>
      </c>
      <c r="H544" s="117">
        <v>532.04783371500002</v>
      </c>
      <c r="I544" s="117">
        <v>518.72064399999999</v>
      </c>
      <c r="J544" s="117">
        <v>0</v>
      </c>
      <c r="K544" s="117">
        <v>355055.32097250078</v>
      </c>
      <c r="L544" s="117">
        <v>521920.54916666663</v>
      </c>
      <c r="M544" s="117">
        <f t="shared" si="16"/>
        <v>876975.87013916741</v>
      </c>
      <c r="N544" s="131">
        <v>92664.99770536249</v>
      </c>
      <c r="O544" s="117">
        <v>99464.648050000003</v>
      </c>
      <c r="P544" s="117">
        <v>45850.108928666661</v>
      </c>
      <c r="Q544" s="117">
        <v>77448.750616000019</v>
      </c>
      <c r="R544" s="117">
        <v>31496.759166666667</v>
      </c>
      <c r="S544" s="117">
        <v>41.763333333333335</v>
      </c>
      <c r="T544" s="117">
        <v>532.04783371500002</v>
      </c>
      <c r="U544" s="117">
        <v>518.72064399999999</v>
      </c>
      <c r="V544" s="117">
        <v>0</v>
      </c>
      <c r="W544" s="117">
        <v>348017.79627774411</v>
      </c>
      <c r="X544" s="117">
        <v>521920.54916666663</v>
      </c>
      <c r="Y544" s="132">
        <f t="shared" si="17"/>
        <v>869938.34544441081</v>
      </c>
    </row>
    <row r="545" spans="1:25" s="114" customFormat="1" ht="13" x14ac:dyDescent="0.3">
      <c r="A545" s="114">
        <v>540</v>
      </c>
      <c r="B545" s="114" t="s">
        <v>43</v>
      </c>
      <c r="C545" s="131">
        <v>159681.9715127768</v>
      </c>
      <c r="D545" s="117">
        <v>54134.752038599858</v>
      </c>
      <c r="E545" s="117">
        <v>69128.996305000008</v>
      </c>
      <c r="F545" s="117">
        <v>31470.414166666666</v>
      </c>
      <c r="G545" s="117">
        <v>44.660000000000004</v>
      </c>
      <c r="H545" s="117">
        <v>556.18144426000003</v>
      </c>
      <c r="I545" s="117">
        <v>509.65928200000002</v>
      </c>
      <c r="J545" s="117">
        <v>0</v>
      </c>
      <c r="K545" s="117">
        <v>315526.63474930328</v>
      </c>
      <c r="L545" s="117">
        <v>527779.5741666666</v>
      </c>
      <c r="M545" s="117">
        <f t="shared" si="16"/>
        <v>843306.20891596982</v>
      </c>
      <c r="N545" s="131">
        <v>96868.268208616661</v>
      </c>
      <c r="O545" s="117">
        <v>87798.35066666668</v>
      </c>
      <c r="P545" s="117">
        <v>36290.361139000001</v>
      </c>
      <c r="Q545" s="117">
        <v>69128.996305000008</v>
      </c>
      <c r="R545" s="117">
        <v>31470.414166666666</v>
      </c>
      <c r="S545" s="117">
        <v>44.660000000000004</v>
      </c>
      <c r="T545" s="117">
        <v>556.18144426000003</v>
      </c>
      <c r="U545" s="117">
        <v>509.65928200000002</v>
      </c>
      <c r="V545" s="117">
        <v>0</v>
      </c>
      <c r="W545" s="117">
        <v>322666.89121221</v>
      </c>
      <c r="X545" s="117">
        <v>527779.5741666666</v>
      </c>
      <c r="Y545" s="132">
        <f t="shared" si="17"/>
        <v>850446.46537887654</v>
      </c>
    </row>
    <row r="546" spans="1:25" s="114" customFormat="1" ht="13" x14ac:dyDescent="0.3">
      <c r="A546" s="114">
        <v>541</v>
      </c>
      <c r="B546" s="114" t="s">
        <v>43</v>
      </c>
      <c r="C546" s="131">
        <v>101676.87788022112</v>
      </c>
      <c r="D546" s="117">
        <v>79103.798200628851</v>
      </c>
      <c r="E546" s="117">
        <v>86477.560000000012</v>
      </c>
      <c r="F546" s="117">
        <v>18926.782499999998</v>
      </c>
      <c r="G546" s="117">
        <v>22.114999999999998</v>
      </c>
      <c r="H546" s="117">
        <v>395.28606510000003</v>
      </c>
      <c r="I546" s="117">
        <v>617.93989500000009</v>
      </c>
      <c r="J546" s="117">
        <v>0</v>
      </c>
      <c r="K546" s="117">
        <v>287220.35954094992</v>
      </c>
      <c r="L546" s="117">
        <v>338241.82749999996</v>
      </c>
      <c r="M546" s="117">
        <f t="shared" si="16"/>
        <v>625462.18704094994</v>
      </c>
      <c r="N546" s="131">
        <v>68845.656338249988</v>
      </c>
      <c r="O546" s="117">
        <v>55423.769049999995</v>
      </c>
      <c r="P546" s="117">
        <v>57484.170000000006</v>
      </c>
      <c r="Q546" s="117">
        <v>86477.560000000012</v>
      </c>
      <c r="R546" s="117">
        <v>18926.782499999998</v>
      </c>
      <c r="S546" s="117">
        <v>22.114999999999998</v>
      </c>
      <c r="T546" s="117">
        <v>395.28606510000003</v>
      </c>
      <c r="U546" s="117">
        <v>617.93989500000009</v>
      </c>
      <c r="V546" s="117">
        <v>0</v>
      </c>
      <c r="W546" s="117">
        <v>288193.27884834999</v>
      </c>
      <c r="X546" s="117">
        <v>338241.82749999996</v>
      </c>
      <c r="Y546" s="132">
        <f t="shared" si="17"/>
        <v>626435.10634834995</v>
      </c>
    </row>
    <row r="547" spans="1:25" s="114" customFormat="1" ht="13" x14ac:dyDescent="0.3">
      <c r="A547" s="114">
        <v>542</v>
      </c>
      <c r="B547" s="114" t="s">
        <v>43</v>
      </c>
      <c r="C547" s="131">
        <v>1304.7271098213944</v>
      </c>
      <c r="D547" s="117">
        <v>29783.856123448106</v>
      </c>
      <c r="E547" s="117">
        <v>53936</v>
      </c>
      <c r="F547" s="117">
        <v>259.27583333333331</v>
      </c>
      <c r="G547" s="117">
        <v>0.625</v>
      </c>
      <c r="H547" s="117">
        <v>4.4621562169999995</v>
      </c>
      <c r="I547" s="117">
        <v>6.4678728666666672</v>
      </c>
      <c r="J547" s="117">
        <v>0</v>
      </c>
      <c r="K547" s="117">
        <v>85295.414095686501</v>
      </c>
      <c r="L547" s="117">
        <v>4550.875</v>
      </c>
      <c r="M547" s="117">
        <f t="shared" si="16"/>
        <v>89846.289095686501</v>
      </c>
      <c r="N547" s="131">
        <v>777.15887446083309</v>
      </c>
      <c r="O547" s="117">
        <v>718.34450000000015</v>
      </c>
      <c r="P547" s="117">
        <v>23184.600000000006</v>
      </c>
      <c r="Q547" s="117">
        <v>53936</v>
      </c>
      <c r="R547" s="117">
        <v>259.27583333333331</v>
      </c>
      <c r="S547" s="117">
        <v>0.625</v>
      </c>
      <c r="T547" s="117">
        <v>4.4621562169999995</v>
      </c>
      <c r="U547" s="117">
        <v>6.4678728666666672</v>
      </c>
      <c r="V547" s="117">
        <v>0</v>
      </c>
      <c r="W547" s="117">
        <v>78886.934236877845</v>
      </c>
      <c r="X547" s="117">
        <v>4550.875</v>
      </c>
      <c r="Y547" s="132">
        <f t="shared" si="17"/>
        <v>83437.809236877845</v>
      </c>
    </row>
    <row r="548" spans="1:25" s="114" customFormat="1" ht="13" x14ac:dyDescent="0.3">
      <c r="A548" s="114">
        <v>543</v>
      </c>
      <c r="B548" s="114" t="s">
        <v>43</v>
      </c>
      <c r="C548" s="131">
        <v>209274.811220673</v>
      </c>
      <c r="D548" s="117">
        <v>67073.352455067856</v>
      </c>
      <c r="E548" s="117">
        <v>77493.34924000001</v>
      </c>
      <c r="F548" s="117">
        <v>36289.274166666662</v>
      </c>
      <c r="G548" s="117">
        <v>48.883333333333333</v>
      </c>
      <c r="H548" s="117">
        <v>600.70872544500003</v>
      </c>
      <c r="I548" s="117">
        <v>617.21004133333327</v>
      </c>
      <c r="J548" s="117">
        <v>0</v>
      </c>
      <c r="K548" s="117">
        <v>391397.58918251918</v>
      </c>
      <c r="L548" s="117">
        <v>595728.38083333336</v>
      </c>
      <c r="M548" s="117">
        <f t="shared" si="16"/>
        <v>987125.97001585248</v>
      </c>
      <c r="N548" s="131">
        <v>104623.43634833749</v>
      </c>
      <c r="O548" s="117">
        <v>116566.62568333332</v>
      </c>
      <c r="P548" s="117">
        <v>45907.576429999986</v>
      </c>
      <c r="Q548" s="117">
        <v>77493.34924000001</v>
      </c>
      <c r="R548" s="117">
        <v>36289.274166666662</v>
      </c>
      <c r="S548" s="117">
        <v>48.883333333333333</v>
      </c>
      <c r="T548" s="117">
        <v>600.70872544500003</v>
      </c>
      <c r="U548" s="117">
        <v>617.21004133333327</v>
      </c>
      <c r="V548" s="117">
        <v>0</v>
      </c>
      <c r="W548" s="117">
        <v>382147.06396844919</v>
      </c>
      <c r="X548" s="117">
        <v>595728.38083333336</v>
      </c>
      <c r="Y548" s="132">
        <f t="shared" si="17"/>
        <v>977875.44480178249</v>
      </c>
    </row>
    <row r="549" spans="1:25" s="114" customFormat="1" ht="13" x14ac:dyDescent="0.3">
      <c r="A549" s="114">
        <v>544</v>
      </c>
      <c r="B549" s="114" t="s">
        <v>43</v>
      </c>
      <c r="C549" s="131">
        <v>509947.86770617659</v>
      </c>
      <c r="D549" s="117">
        <v>172720.41332442345</v>
      </c>
      <c r="E549" s="117">
        <v>125720.85905999997</v>
      </c>
      <c r="F549" s="117">
        <v>90480.790833333333</v>
      </c>
      <c r="G549" s="117">
        <v>128.41916666666668</v>
      </c>
      <c r="H549" s="117">
        <v>1497.2558235999998</v>
      </c>
      <c r="I549" s="117">
        <v>1531.7170266666669</v>
      </c>
      <c r="J549" s="117">
        <v>0</v>
      </c>
      <c r="K549" s="117">
        <v>902027.3229408667</v>
      </c>
      <c r="L549" s="117">
        <v>1484248.6058333332</v>
      </c>
      <c r="M549" s="117">
        <f t="shared" si="16"/>
        <v>2386275.9287741999</v>
      </c>
      <c r="N549" s="131">
        <v>260772.05594366664</v>
      </c>
      <c r="O549" s="117">
        <v>283650.40166666667</v>
      </c>
      <c r="P549" s="117">
        <v>118746.16449666668</v>
      </c>
      <c r="Q549" s="117">
        <v>125720.85905999997</v>
      </c>
      <c r="R549" s="117">
        <v>90480.790833333333</v>
      </c>
      <c r="S549" s="117">
        <v>128.41916666666668</v>
      </c>
      <c r="T549" s="117">
        <v>1497.2558235999998</v>
      </c>
      <c r="U549" s="117">
        <v>1531.7170266666669</v>
      </c>
      <c r="V549" s="117">
        <v>0</v>
      </c>
      <c r="W549" s="117">
        <v>882527.66401726659</v>
      </c>
      <c r="X549" s="117">
        <v>1484248.6058333332</v>
      </c>
      <c r="Y549" s="132">
        <f t="shared" si="17"/>
        <v>2366776.2698505996</v>
      </c>
    </row>
    <row r="550" spans="1:25" s="114" customFormat="1" ht="13" x14ac:dyDescent="0.3">
      <c r="A550" s="114">
        <v>545</v>
      </c>
      <c r="B550" s="114" t="s">
        <v>43</v>
      </c>
      <c r="C550" s="131">
        <v>234056.32972267488</v>
      </c>
      <c r="D550" s="117">
        <v>91334.112049783449</v>
      </c>
      <c r="E550" s="117">
        <v>89494</v>
      </c>
      <c r="F550" s="117">
        <v>50571.443333333329</v>
      </c>
      <c r="G550" s="117">
        <v>67.294166666666669</v>
      </c>
      <c r="H550" s="117">
        <v>924.94488474999991</v>
      </c>
      <c r="I550" s="117">
        <v>747.36379766666676</v>
      </c>
      <c r="J550" s="117">
        <v>0</v>
      </c>
      <c r="K550" s="117">
        <v>467195.48795487499</v>
      </c>
      <c r="L550" s="117">
        <v>848928.16249999998</v>
      </c>
      <c r="M550" s="117">
        <f t="shared" si="16"/>
        <v>1316123.6504548751</v>
      </c>
      <c r="N550" s="131">
        <v>161094.56742729165</v>
      </c>
      <c r="O550" s="117">
        <v>127407.73193333331</v>
      </c>
      <c r="P550" s="117">
        <v>61371</v>
      </c>
      <c r="Q550" s="117">
        <v>89494</v>
      </c>
      <c r="R550" s="117">
        <v>50571.443333333329</v>
      </c>
      <c r="S550" s="117">
        <v>67.294166666666669</v>
      </c>
      <c r="T550" s="117">
        <v>924.94488474999991</v>
      </c>
      <c r="U550" s="117">
        <v>747.36379766666676</v>
      </c>
      <c r="V550" s="117">
        <v>0</v>
      </c>
      <c r="W550" s="117">
        <v>491678.34554304171</v>
      </c>
      <c r="X550" s="117">
        <v>848928.16249999998</v>
      </c>
      <c r="Y550" s="132">
        <f t="shared" si="17"/>
        <v>1340606.5080430417</v>
      </c>
    </row>
    <row r="551" spans="1:25" s="114" customFormat="1" ht="13" x14ac:dyDescent="0.3">
      <c r="A551" s="114">
        <v>546</v>
      </c>
      <c r="B551" s="114" t="s">
        <v>43</v>
      </c>
      <c r="C551" s="131">
        <v>485461.43217651342</v>
      </c>
      <c r="D551" s="117">
        <v>201399.10040521159</v>
      </c>
      <c r="E551" s="117">
        <v>134471.80000000002</v>
      </c>
      <c r="F551" s="117">
        <v>99510.010833333348</v>
      </c>
      <c r="G551" s="117">
        <v>138.64583333333334</v>
      </c>
      <c r="H551" s="117">
        <v>1877.1260203499999</v>
      </c>
      <c r="I551" s="117">
        <v>1461.9944926666667</v>
      </c>
      <c r="J551" s="117">
        <v>0</v>
      </c>
      <c r="K551" s="117">
        <v>924320.10976140853</v>
      </c>
      <c r="L551" s="117">
        <v>1713148.0250000004</v>
      </c>
      <c r="M551" s="117">
        <f t="shared" si="16"/>
        <v>2637468.1347614089</v>
      </c>
      <c r="N551" s="131">
        <v>326932.78187762498</v>
      </c>
      <c r="O551" s="117">
        <v>264742.84005</v>
      </c>
      <c r="P551" s="117">
        <v>137061.89999999997</v>
      </c>
      <c r="Q551" s="117">
        <v>134471.80000000002</v>
      </c>
      <c r="R551" s="117">
        <v>99510.010833333348</v>
      </c>
      <c r="S551" s="117">
        <v>138.64583333333334</v>
      </c>
      <c r="T551" s="117">
        <v>1877.1260203499999</v>
      </c>
      <c r="U551" s="117">
        <v>1461.9944926666667</v>
      </c>
      <c r="V551" s="117">
        <v>0</v>
      </c>
      <c r="W551" s="117">
        <v>966197.09910730843</v>
      </c>
      <c r="X551" s="117">
        <v>1713148.0250000004</v>
      </c>
      <c r="Y551" s="132">
        <f t="shared" si="17"/>
        <v>2679345.1241073087</v>
      </c>
    </row>
    <row r="552" spans="1:25" s="114" customFormat="1" ht="13" x14ac:dyDescent="0.3">
      <c r="A552" s="114">
        <v>547</v>
      </c>
      <c r="B552" s="114" t="s">
        <v>43</v>
      </c>
      <c r="C552" s="131">
        <v>185011.90383963974</v>
      </c>
      <c r="D552" s="117">
        <v>136084.19802102109</v>
      </c>
      <c r="E552" s="117">
        <v>116096.68000000001</v>
      </c>
      <c r="F552" s="117">
        <v>38107.152500000004</v>
      </c>
      <c r="G552" s="117">
        <v>54.618333333333339</v>
      </c>
      <c r="H552" s="117">
        <v>707.06777096499991</v>
      </c>
      <c r="I552" s="117">
        <v>724.31332599999985</v>
      </c>
      <c r="J552" s="117">
        <v>0</v>
      </c>
      <c r="K552" s="117">
        <v>476785.93379095918</v>
      </c>
      <c r="L552" s="117">
        <v>650969.17583333328</v>
      </c>
      <c r="M552" s="117">
        <f t="shared" si="16"/>
        <v>1127755.1096242925</v>
      </c>
      <c r="N552" s="131">
        <v>123147.63677640416</v>
      </c>
      <c r="O552" s="117">
        <v>100992.20323333332</v>
      </c>
      <c r="P552" s="117">
        <v>98602.74</v>
      </c>
      <c r="Q552" s="117">
        <v>116096.68000000001</v>
      </c>
      <c r="R552" s="117">
        <v>38107.152500000004</v>
      </c>
      <c r="S552" s="117">
        <v>54.618333333333339</v>
      </c>
      <c r="T552" s="117">
        <v>707.06777096499991</v>
      </c>
      <c r="U552" s="117">
        <v>724.31332599999985</v>
      </c>
      <c r="V552" s="117">
        <v>0</v>
      </c>
      <c r="W552" s="117">
        <v>478432.41194003582</v>
      </c>
      <c r="X552" s="117">
        <v>650969.17583333328</v>
      </c>
      <c r="Y552" s="132">
        <f t="shared" si="17"/>
        <v>1129401.5877733692</v>
      </c>
    </row>
    <row r="553" spans="1:25" s="114" customFormat="1" ht="13" x14ac:dyDescent="0.3">
      <c r="A553" s="114">
        <v>548</v>
      </c>
      <c r="B553" s="114" t="s">
        <v>43</v>
      </c>
      <c r="C553" s="131">
        <v>117157.70802609355</v>
      </c>
      <c r="D553" s="117">
        <v>58021.701340143969</v>
      </c>
      <c r="E553" s="117">
        <v>73586.307388000016</v>
      </c>
      <c r="F553" s="117">
        <v>23242.390000000003</v>
      </c>
      <c r="G553" s="117">
        <v>27.320000000000007</v>
      </c>
      <c r="H553" s="117">
        <v>410.87588442500004</v>
      </c>
      <c r="I553" s="117">
        <v>406.44423433333327</v>
      </c>
      <c r="J553" s="117">
        <v>0</v>
      </c>
      <c r="K553" s="117">
        <v>272852.74687299592</v>
      </c>
      <c r="L553" s="117">
        <v>380844.47333333333</v>
      </c>
      <c r="M553" s="117">
        <f t="shared" si="16"/>
        <v>653697.22020632925</v>
      </c>
      <c r="N553" s="131">
        <v>71560.883204020836</v>
      </c>
      <c r="O553" s="117">
        <v>64384.250433333335</v>
      </c>
      <c r="P553" s="117">
        <v>40873.162524333333</v>
      </c>
      <c r="Q553" s="117">
        <v>73586.307388000016</v>
      </c>
      <c r="R553" s="117">
        <v>23242.390000000003</v>
      </c>
      <c r="S553" s="117">
        <v>27.320000000000007</v>
      </c>
      <c r="T553" s="117">
        <v>410.87588442500004</v>
      </c>
      <c r="U553" s="117">
        <v>406.44423433333327</v>
      </c>
      <c r="V553" s="117">
        <v>0</v>
      </c>
      <c r="W553" s="117">
        <v>274491.63366844592</v>
      </c>
      <c r="X553" s="117">
        <v>380844.47333333333</v>
      </c>
      <c r="Y553" s="132">
        <f t="shared" si="17"/>
        <v>655336.10700177925</v>
      </c>
    </row>
    <row r="554" spans="1:25" s="114" customFormat="1" ht="13" x14ac:dyDescent="0.3">
      <c r="A554" s="114">
        <v>549</v>
      </c>
      <c r="B554" s="114" t="s">
        <v>43</v>
      </c>
      <c r="C554" s="131">
        <v>98587.670589794521</v>
      </c>
      <c r="D554" s="117">
        <v>55437.423560127965</v>
      </c>
      <c r="E554" s="117">
        <v>72604.288497333342</v>
      </c>
      <c r="F554" s="117">
        <v>19153.928333333333</v>
      </c>
      <c r="G554" s="117">
        <v>19.295000000000005</v>
      </c>
      <c r="H554" s="117">
        <v>336.784208535</v>
      </c>
      <c r="I554" s="117">
        <v>532.80121599999995</v>
      </c>
      <c r="J554" s="117">
        <v>0</v>
      </c>
      <c r="K554" s="117">
        <v>246672.19140512421</v>
      </c>
      <c r="L554" s="117">
        <v>313750.65499999997</v>
      </c>
      <c r="M554" s="117">
        <f t="shared" si="16"/>
        <v>560422.84640512418</v>
      </c>
      <c r="N554" s="131">
        <v>58656.582986512483</v>
      </c>
      <c r="O554" s="117">
        <v>54283.985433333328</v>
      </c>
      <c r="P554" s="117">
        <v>39648.149631333326</v>
      </c>
      <c r="Q554" s="117">
        <v>72604.288497333342</v>
      </c>
      <c r="R554" s="117">
        <v>19153.928333333333</v>
      </c>
      <c r="S554" s="117">
        <v>19.295000000000005</v>
      </c>
      <c r="T554" s="117">
        <v>336.784208535</v>
      </c>
      <c r="U554" s="117">
        <v>532.80121599999995</v>
      </c>
      <c r="V554" s="117">
        <v>0</v>
      </c>
      <c r="W554" s="117">
        <v>245235.81530638086</v>
      </c>
      <c r="X554" s="117">
        <v>313750.65499999997</v>
      </c>
      <c r="Y554" s="132">
        <f t="shared" si="17"/>
        <v>558986.47030638088</v>
      </c>
    </row>
    <row r="555" spans="1:25" s="114" customFormat="1" ht="13" x14ac:dyDescent="0.3">
      <c r="A555" s="114">
        <v>550</v>
      </c>
      <c r="B555" s="114" t="s">
        <v>43</v>
      </c>
      <c r="C555" s="131">
        <v>46225.793236947422</v>
      </c>
      <c r="D555" s="117">
        <v>65574.953528685917</v>
      </c>
      <c r="E555" s="117">
        <v>80127.160000000018</v>
      </c>
      <c r="F555" s="117">
        <v>9661.8575000000001</v>
      </c>
      <c r="G555" s="117">
        <v>16.330833333333334</v>
      </c>
      <c r="H555" s="117">
        <v>173.22783379999998</v>
      </c>
      <c r="I555" s="117">
        <v>340.188579</v>
      </c>
      <c r="J555" s="117">
        <v>0</v>
      </c>
      <c r="K555" s="117">
        <v>202119.51151176673</v>
      </c>
      <c r="L555" s="117">
        <v>163227.75666666665</v>
      </c>
      <c r="M555" s="117">
        <f t="shared" si="16"/>
        <v>365347.26817843341</v>
      </c>
      <c r="N555" s="131">
        <v>30170.514386833329</v>
      </c>
      <c r="O555" s="117">
        <v>25273.417833333329</v>
      </c>
      <c r="P555" s="117">
        <v>49301.37</v>
      </c>
      <c r="Q555" s="117">
        <v>80127.160000000018</v>
      </c>
      <c r="R555" s="117">
        <v>9661.8575000000001</v>
      </c>
      <c r="S555" s="117">
        <v>16.330833333333334</v>
      </c>
      <c r="T555" s="117">
        <v>173.22783379999998</v>
      </c>
      <c r="U555" s="117">
        <v>340.188579</v>
      </c>
      <c r="V555" s="117">
        <v>0</v>
      </c>
      <c r="W555" s="117">
        <v>195064.06696630004</v>
      </c>
      <c r="X555" s="117">
        <v>163227.75666666665</v>
      </c>
      <c r="Y555" s="132">
        <f t="shared" si="17"/>
        <v>358291.82363296673</v>
      </c>
    </row>
    <row r="556" spans="1:25" s="114" customFormat="1" ht="13" x14ac:dyDescent="0.3">
      <c r="A556" s="114">
        <v>551</v>
      </c>
      <c r="B556" s="114" t="s">
        <v>43</v>
      </c>
      <c r="C556" s="131">
        <v>173850.43919258151</v>
      </c>
      <c r="D556" s="117">
        <v>71772.952144528506</v>
      </c>
      <c r="E556" s="117">
        <v>81237.369856000019</v>
      </c>
      <c r="F556" s="117">
        <v>30092.45166666666</v>
      </c>
      <c r="G556" s="117">
        <v>54.310833333333335</v>
      </c>
      <c r="H556" s="117">
        <v>492.16235466000006</v>
      </c>
      <c r="I556" s="117">
        <v>530.03223400000013</v>
      </c>
      <c r="J556" s="117">
        <v>0</v>
      </c>
      <c r="K556" s="117">
        <v>358029.71828177001</v>
      </c>
      <c r="L556" s="117">
        <v>498897.41916666663</v>
      </c>
      <c r="M556" s="117">
        <f t="shared" si="16"/>
        <v>856927.13744843658</v>
      </c>
      <c r="N556" s="131">
        <v>85718.276769949996</v>
      </c>
      <c r="O556" s="117">
        <v>96915.481833333324</v>
      </c>
      <c r="P556" s="117">
        <v>50731.929525333333</v>
      </c>
      <c r="Q556" s="117">
        <v>81237.369856000019</v>
      </c>
      <c r="R556" s="117">
        <v>30092.45166666666</v>
      </c>
      <c r="S556" s="117">
        <v>54.310833333333335</v>
      </c>
      <c r="T556" s="117">
        <v>492.16235466000006</v>
      </c>
      <c r="U556" s="117">
        <v>530.03223400000013</v>
      </c>
      <c r="V556" s="117">
        <v>0</v>
      </c>
      <c r="W556" s="117">
        <v>345772.01507327665</v>
      </c>
      <c r="X556" s="117">
        <v>498897.41916666663</v>
      </c>
      <c r="Y556" s="132">
        <f t="shared" si="17"/>
        <v>844669.43423994328</v>
      </c>
    </row>
    <row r="557" spans="1:25" s="114" customFormat="1" ht="13" x14ac:dyDescent="0.3">
      <c r="A557" s="114">
        <v>552</v>
      </c>
      <c r="B557" s="114" t="s">
        <v>43</v>
      </c>
      <c r="C557" s="131">
        <v>725207.63066053472</v>
      </c>
      <c r="D557" s="117">
        <v>345241.75265878189</v>
      </c>
      <c r="E557" s="117">
        <v>182182.75925999999</v>
      </c>
      <c r="F557" s="117">
        <v>165442.78916666665</v>
      </c>
      <c r="G557" s="117">
        <v>283.57666666666665</v>
      </c>
      <c r="H557" s="117">
        <v>3033.4896958999998</v>
      </c>
      <c r="I557" s="117">
        <v>2493.4330233333335</v>
      </c>
      <c r="J557" s="117">
        <v>0</v>
      </c>
      <c r="K557" s="117">
        <v>1423885.4311318831</v>
      </c>
      <c r="L557" s="117">
        <v>2859037.8733333335</v>
      </c>
      <c r="M557" s="117">
        <f t="shared" si="16"/>
        <v>4282923.3044652166</v>
      </c>
      <c r="N557" s="131">
        <v>528332.78870258329</v>
      </c>
      <c r="O557" s="117">
        <v>392802.51228333334</v>
      </c>
      <c r="P557" s="117">
        <v>236921.02559666664</v>
      </c>
      <c r="Q557" s="117">
        <v>182182.75925999999</v>
      </c>
      <c r="R557" s="117">
        <v>165442.78916666665</v>
      </c>
      <c r="S557" s="117">
        <v>283.57666666666665</v>
      </c>
      <c r="T557" s="117">
        <v>3033.4896958999998</v>
      </c>
      <c r="U557" s="117">
        <v>2493.4330233333335</v>
      </c>
      <c r="V557" s="117">
        <v>0</v>
      </c>
      <c r="W557" s="117">
        <v>1511492.3743951498</v>
      </c>
      <c r="X557" s="117">
        <v>2859037.8733333335</v>
      </c>
      <c r="Y557" s="132">
        <f t="shared" si="17"/>
        <v>4370530.2477284838</v>
      </c>
    </row>
    <row r="558" spans="1:25" s="114" customFormat="1" ht="13" x14ac:dyDescent="0.3">
      <c r="A558" s="114">
        <v>553</v>
      </c>
      <c r="B558" s="114" t="s">
        <v>43</v>
      </c>
      <c r="C558" s="131">
        <v>65669.956548286835</v>
      </c>
      <c r="D558" s="117">
        <v>27321.39849524567</v>
      </c>
      <c r="E558" s="117">
        <v>48721.796124999993</v>
      </c>
      <c r="F558" s="117">
        <v>13253.264166666666</v>
      </c>
      <c r="G558" s="117">
        <v>16.173333333333332</v>
      </c>
      <c r="H558" s="117">
        <v>245.91612219499999</v>
      </c>
      <c r="I558" s="117">
        <v>215.00080999999997</v>
      </c>
      <c r="J558" s="117">
        <v>0</v>
      </c>
      <c r="K558" s="117">
        <v>155443.50560072748</v>
      </c>
      <c r="L558" s="117">
        <v>224911.37916666668</v>
      </c>
      <c r="M558" s="117">
        <f t="shared" si="16"/>
        <v>380354.88476739416</v>
      </c>
      <c r="N558" s="131">
        <v>42830.39128229583</v>
      </c>
      <c r="O558" s="117">
        <v>35906.364500000003</v>
      </c>
      <c r="P558" s="117">
        <v>18686.730775</v>
      </c>
      <c r="Q558" s="117">
        <v>48721.796124999993</v>
      </c>
      <c r="R558" s="117">
        <v>13253.264166666666</v>
      </c>
      <c r="S558" s="117">
        <v>16.173333333333332</v>
      </c>
      <c r="T558" s="117">
        <v>245.91612219499999</v>
      </c>
      <c r="U558" s="117">
        <v>215.00080999999997</v>
      </c>
      <c r="V558" s="117">
        <v>0</v>
      </c>
      <c r="W558" s="117">
        <v>159875.63711449082</v>
      </c>
      <c r="X558" s="117">
        <v>224911.37916666668</v>
      </c>
      <c r="Y558" s="132">
        <f t="shared" si="17"/>
        <v>384787.0162811575</v>
      </c>
    </row>
    <row r="559" spans="1:25" s="114" customFormat="1" ht="13" x14ac:dyDescent="0.3">
      <c r="A559" s="114">
        <v>554</v>
      </c>
      <c r="B559" s="114" t="s">
        <v>43</v>
      </c>
      <c r="C559" s="131">
        <v>197717.26922908987</v>
      </c>
      <c r="D559" s="117">
        <v>123057.62220580014</v>
      </c>
      <c r="E559" s="117">
        <v>111244.12</v>
      </c>
      <c r="F559" s="117">
        <v>35066.54</v>
      </c>
      <c r="G559" s="117">
        <v>55.466666666666669</v>
      </c>
      <c r="H559" s="117">
        <v>617.55034133999993</v>
      </c>
      <c r="I559" s="117">
        <v>638.58238166666672</v>
      </c>
      <c r="J559" s="117">
        <v>0</v>
      </c>
      <c r="K559" s="117">
        <v>468397.15082456329</v>
      </c>
      <c r="L559" s="117">
        <v>578614.20750000002</v>
      </c>
      <c r="M559" s="117">
        <f t="shared" si="16"/>
        <v>1047011.3583245634</v>
      </c>
      <c r="N559" s="131">
        <v>107556.68445004999</v>
      </c>
      <c r="O559" s="117">
        <v>109543.65749999999</v>
      </c>
      <c r="P559" s="117">
        <v>89397.089999999982</v>
      </c>
      <c r="Q559" s="117">
        <v>111244.12</v>
      </c>
      <c r="R559" s="117">
        <v>35066.54</v>
      </c>
      <c r="S559" s="117">
        <v>55.466666666666669</v>
      </c>
      <c r="T559" s="117">
        <v>617.55034133999993</v>
      </c>
      <c r="U559" s="117">
        <v>638.58238166666672</v>
      </c>
      <c r="V559" s="117">
        <v>0</v>
      </c>
      <c r="W559" s="117">
        <v>454119.69133972324</v>
      </c>
      <c r="X559" s="117">
        <v>578614.20750000002</v>
      </c>
      <c r="Y559" s="132">
        <f t="shared" si="17"/>
        <v>1032733.8988397233</v>
      </c>
    </row>
    <row r="560" spans="1:25" s="114" customFormat="1" ht="13" x14ac:dyDescent="0.3">
      <c r="A560" s="114">
        <v>555</v>
      </c>
      <c r="B560" s="114" t="s">
        <v>41</v>
      </c>
      <c r="C560" s="131">
        <v>228405.90361347419</v>
      </c>
      <c r="D560" s="117">
        <v>90582.757064859165</v>
      </c>
      <c r="E560" s="117">
        <v>90633.632199999993</v>
      </c>
      <c r="F560" s="117">
        <v>43249.693333333329</v>
      </c>
      <c r="G560" s="117">
        <v>58.605833333333329</v>
      </c>
      <c r="H560" s="117">
        <v>732.44867000000011</v>
      </c>
      <c r="I560" s="117">
        <v>820.26413333333346</v>
      </c>
      <c r="J560" s="117">
        <v>0</v>
      </c>
      <c r="K560" s="117">
        <v>454483.30484833341</v>
      </c>
      <c r="L560" s="117">
        <v>708736.71666666667</v>
      </c>
      <c r="M560" s="117">
        <f t="shared" si="16"/>
        <v>1163220.0215150001</v>
      </c>
      <c r="N560" s="131">
        <v>127568.14335833334</v>
      </c>
      <c r="O560" s="117">
        <v>126323.54373333334</v>
      </c>
      <c r="P560" s="117">
        <v>62839.471649999999</v>
      </c>
      <c r="Q560" s="117">
        <v>90633.632199999993</v>
      </c>
      <c r="R560" s="117">
        <v>43249.693333333329</v>
      </c>
      <c r="S560" s="117">
        <v>58.605833333333329</v>
      </c>
      <c r="T560" s="117">
        <v>732.44867000000011</v>
      </c>
      <c r="U560" s="117">
        <v>820.26413333333346</v>
      </c>
      <c r="V560" s="117">
        <v>0</v>
      </c>
      <c r="W560" s="117">
        <v>452225.80291166675</v>
      </c>
      <c r="X560" s="117">
        <v>708736.71666666667</v>
      </c>
      <c r="Y560" s="132">
        <f t="shared" si="17"/>
        <v>1160962.5195783335</v>
      </c>
    </row>
    <row r="561" spans="1:25" s="114" customFormat="1" ht="13" x14ac:dyDescent="0.3">
      <c r="A561" s="114">
        <v>556</v>
      </c>
      <c r="B561" s="114" t="s">
        <v>41</v>
      </c>
      <c r="C561" s="131">
        <v>257294.76993048354</v>
      </c>
      <c r="D561" s="117">
        <v>92676.812558349789</v>
      </c>
      <c r="E561" s="117">
        <v>91924.733200000002</v>
      </c>
      <c r="F561" s="117">
        <v>42498.616666666676</v>
      </c>
      <c r="G561" s="117">
        <v>49.045000000000009</v>
      </c>
      <c r="H561" s="117">
        <v>729.61673299999995</v>
      </c>
      <c r="I561" s="117">
        <v>760.55503333333343</v>
      </c>
      <c r="J561" s="117">
        <v>0</v>
      </c>
      <c r="K561" s="117">
        <v>485934.14912183332</v>
      </c>
      <c r="L561" s="117">
        <v>702961.1925</v>
      </c>
      <c r="M561" s="117">
        <f t="shared" si="16"/>
        <v>1188895.3416218334</v>
      </c>
      <c r="N561" s="131">
        <v>127074.91433083332</v>
      </c>
      <c r="O561" s="117">
        <v>143418.38446666664</v>
      </c>
      <c r="P561" s="117">
        <v>64503.118233333342</v>
      </c>
      <c r="Q561" s="117">
        <v>91924.733200000002</v>
      </c>
      <c r="R561" s="117">
        <v>42498.616666666676</v>
      </c>
      <c r="S561" s="117">
        <v>49.045000000000009</v>
      </c>
      <c r="T561" s="117">
        <v>729.61673299999995</v>
      </c>
      <c r="U561" s="117">
        <v>760.55503333333343</v>
      </c>
      <c r="V561" s="117">
        <v>0</v>
      </c>
      <c r="W561" s="117">
        <v>470958.98366383329</v>
      </c>
      <c r="X561" s="117">
        <v>702961.1925</v>
      </c>
      <c r="Y561" s="132">
        <f t="shared" si="17"/>
        <v>1173920.1761638334</v>
      </c>
    </row>
    <row r="562" spans="1:25" s="114" customFormat="1" ht="13" x14ac:dyDescent="0.3">
      <c r="A562" s="114">
        <v>557</v>
      </c>
      <c r="B562" s="114" t="s">
        <v>41</v>
      </c>
      <c r="C562" s="131">
        <v>225493.60261239202</v>
      </c>
      <c r="D562" s="117">
        <v>92580.084829191313</v>
      </c>
      <c r="E562" s="117">
        <v>92820.492400000003</v>
      </c>
      <c r="F562" s="117">
        <v>38438.340000000004</v>
      </c>
      <c r="G562" s="117">
        <v>53.006666666666668</v>
      </c>
      <c r="H562" s="117">
        <v>614.40474949999987</v>
      </c>
      <c r="I562" s="117">
        <v>696.71053333333327</v>
      </c>
      <c r="J562" s="117">
        <v>0</v>
      </c>
      <c r="K562" s="117">
        <v>450696.64179108333</v>
      </c>
      <c r="L562" s="117">
        <v>619920.24333333329</v>
      </c>
      <c r="M562" s="117">
        <f t="shared" si="16"/>
        <v>1070616.8851244166</v>
      </c>
      <c r="N562" s="131">
        <v>107008.82720458334</v>
      </c>
      <c r="O562" s="117">
        <v>125985.10986666667</v>
      </c>
      <c r="P562" s="117">
        <v>65657.347633333309</v>
      </c>
      <c r="Q562" s="117">
        <v>92820.492400000003</v>
      </c>
      <c r="R562" s="117">
        <v>38438.340000000004</v>
      </c>
      <c r="S562" s="117">
        <v>53.006666666666668</v>
      </c>
      <c r="T562" s="117">
        <v>614.40474949999987</v>
      </c>
      <c r="U562" s="117">
        <v>696.71053333333327</v>
      </c>
      <c r="V562" s="117">
        <v>0</v>
      </c>
      <c r="W562" s="117">
        <v>431274.2390540833</v>
      </c>
      <c r="X562" s="117">
        <v>619920.24333333329</v>
      </c>
      <c r="Y562" s="132">
        <f t="shared" si="17"/>
        <v>1051194.4823874165</v>
      </c>
    </row>
    <row r="563" spans="1:25" s="114" customFormat="1" ht="13" x14ac:dyDescent="0.3">
      <c r="A563" s="114">
        <v>558</v>
      </c>
      <c r="B563" s="114" t="s">
        <v>41</v>
      </c>
      <c r="C563" s="131">
        <v>234930.65822778866</v>
      </c>
      <c r="D563" s="117">
        <v>84700.1950620446</v>
      </c>
      <c r="E563" s="117">
        <v>87895.698400000008</v>
      </c>
      <c r="F563" s="117">
        <v>38221.967500000006</v>
      </c>
      <c r="G563" s="117">
        <v>49.599166666666662</v>
      </c>
      <c r="H563" s="117">
        <v>633.07833900000003</v>
      </c>
      <c r="I563" s="117">
        <v>722.57280000000003</v>
      </c>
      <c r="J563" s="117">
        <v>0</v>
      </c>
      <c r="K563" s="117">
        <v>447153.76949550002</v>
      </c>
      <c r="L563" s="117">
        <v>626619.32166666677</v>
      </c>
      <c r="M563" s="117">
        <f t="shared" si="16"/>
        <v>1073773.0911621668</v>
      </c>
      <c r="N563" s="131">
        <v>110261.14404249999</v>
      </c>
      <c r="O563" s="117">
        <v>131340.06039999999</v>
      </c>
      <c r="P563" s="117">
        <v>59311.510466666659</v>
      </c>
      <c r="Q563" s="117">
        <v>87895.698400000008</v>
      </c>
      <c r="R563" s="117">
        <v>38221.967500000006</v>
      </c>
      <c r="S563" s="117">
        <v>49.599166666666662</v>
      </c>
      <c r="T563" s="117">
        <v>633.07833900000003</v>
      </c>
      <c r="U563" s="117">
        <v>722.57280000000003</v>
      </c>
      <c r="V563" s="117">
        <v>0</v>
      </c>
      <c r="W563" s="117">
        <v>428435.63111483335</v>
      </c>
      <c r="X563" s="117">
        <v>626619.32166666677</v>
      </c>
      <c r="Y563" s="132">
        <f t="shared" si="17"/>
        <v>1055054.9527815001</v>
      </c>
    </row>
    <row r="564" spans="1:25" s="114" customFormat="1" ht="13" x14ac:dyDescent="0.3">
      <c r="A564" s="114">
        <v>559</v>
      </c>
      <c r="B564" s="114" t="s">
        <v>41</v>
      </c>
      <c r="C564" s="131">
        <v>404971.00108982163</v>
      </c>
      <c r="D564" s="117">
        <v>155304.25655884505</v>
      </c>
      <c r="E564" s="117">
        <v>120951.2086</v>
      </c>
      <c r="F564" s="117">
        <v>70738.240833333344</v>
      </c>
      <c r="G564" s="117">
        <v>104.75833333333334</v>
      </c>
      <c r="H564" s="117">
        <v>1159.7566919999997</v>
      </c>
      <c r="I564" s="117">
        <v>1193.0753000000002</v>
      </c>
      <c r="J564" s="117">
        <v>0</v>
      </c>
      <c r="K564" s="117">
        <v>754422.29740733327</v>
      </c>
      <c r="L564" s="117">
        <v>1156929.95</v>
      </c>
      <c r="M564" s="117">
        <f t="shared" si="16"/>
        <v>1911352.2474073332</v>
      </c>
      <c r="N564" s="131">
        <v>201990.95718999999</v>
      </c>
      <c r="O564" s="117">
        <v>225601.33946666669</v>
      </c>
      <c r="P564" s="117">
        <v>108763.27729999997</v>
      </c>
      <c r="Q564" s="117">
        <v>120951.2086</v>
      </c>
      <c r="R564" s="117">
        <v>70738.240833333344</v>
      </c>
      <c r="S564" s="117">
        <v>104.75833333333334</v>
      </c>
      <c r="T564" s="117">
        <v>1159.7566919999997</v>
      </c>
      <c r="U564" s="117">
        <v>1193.0753000000002</v>
      </c>
      <c r="V564" s="117">
        <v>0</v>
      </c>
      <c r="W564" s="117">
        <v>730502.61371533328</v>
      </c>
      <c r="X564" s="117">
        <v>1156929.95</v>
      </c>
      <c r="Y564" s="132">
        <f t="shared" si="17"/>
        <v>1887432.5637153331</v>
      </c>
    </row>
    <row r="565" spans="1:25" s="114" customFormat="1" ht="13" x14ac:dyDescent="0.3">
      <c r="A565" s="114">
        <v>560</v>
      </c>
      <c r="B565" s="114" t="s">
        <v>41</v>
      </c>
      <c r="C565" s="131">
        <v>120304.00643925821</v>
      </c>
      <c r="D565" s="117">
        <v>46132.000281075125</v>
      </c>
      <c r="E565" s="117">
        <v>64767.606666666667</v>
      </c>
      <c r="F565" s="117">
        <v>19418.559999999998</v>
      </c>
      <c r="G565" s="117">
        <v>20.883333333333333</v>
      </c>
      <c r="H565" s="117">
        <v>323.80952200000002</v>
      </c>
      <c r="I565" s="117">
        <v>365.04876666666661</v>
      </c>
      <c r="J565" s="117">
        <v>0</v>
      </c>
      <c r="K565" s="117">
        <v>251331.91500899999</v>
      </c>
      <c r="L565" s="117">
        <v>316814.38333333336</v>
      </c>
      <c r="M565" s="117">
        <f t="shared" si="16"/>
        <v>568146.29834233341</v>
      </c>
      <c r="N565" s="131">
        <v>56396.82508166667</v>
      </c>
      <c r="O565" s="117">
        <v>67261.455466666652</v>
      </c>
      <c r="P565" s="117">
        <v>32528.145333333337</v>
      </c>
      <c r="Q565" s="117">
        <v>64767.606666666667</v>
      </c>
      <c r="R565" s="117">
        <v>19418.559999999998</v>
      </c>
      <c r="S565" s="117">
        <v>20.883333333333333</v>
      </c>
      <c r="T565" s="117">
        <v>323.80952200000002</v>
      </c>
      <c r="U565" s="117">
        <v>365.04876666666661</v>
      </c>
      <c r="V565" s="117">
        <v>0</v>
      </c>
      <c r="W565" s="117">
        <v>241082.33417033331</v>
      </c>
      <c r="X565" s="117">
        <v>316814.38333333336</v>
      </c>
      <c r="Y565" s="132">
        <f t="shared" si="17"/>
        <v>557896.71750366664</v>
      </c>
    </row>
    <row r="566" spans="1:25" s="114" customFormat="1" ht="13" x14ac:dyDescent="0.3">
      <c r="A566" s="114">
        <v>561</v>
      </c>
      <c r="B566" s="114" t="s">
        <v>42</v>
      </c>
      <c r="C566" s="131">
        <v>331670.43522920425</v>
      </c>
      <c r="D566" s="117">
        <v>113700.44828061243</v>
      </c>
      <c r="E566" s="117">
        <v>103112.94747639999</v>
      </c>
      <c r="F566" s="117">
        <v>55742.473333333335</v>
      </c>
      <c r="G566" s="117">
        <v>75.312500000000014</v>
      </c>
      <c r="H566" s="117">
        <v>915.35811049999995</v>
      </c>
      <c r="I566" s="117">
        <v>1019.8981121</v>
      </c>
      <c r="J566" s="117">
        <v>0</v>
      </c>
      <c r="K566" s="117">
        <v>606236.87304215005</v>
      </c>
      <c r="L566" s="117">
        <v>916786.36083333346</v>
      </c>
      <c r="M566" s="117">
        <f t="shared" si="16"/>
        <v>1523023.2338754835</v>
      </c>
      <c r="N566" s="131">
        <v>159424.87091208331</v>
      </c>
      <c r="O566" s="117">
        <v>185170.59409999999</v>
      </c>
      <c r="P566" s="117">
        <v>78919.677785633336</v>
      </c>
      <c r="Q566" s="117">
        <v>103112.94747639999</v>
      </c>
      <c r="R566" s="117">
        <v>55742.473333333335</v>
      </c>
      <c r="S566" s="117">
        <v>75.312500000000014</v>
      </c>
      <c r="T566" s="117">
        <v>915.35811049999995</v>
      </c>
      <c r="U566" s="117">
        <v>1019.8981121</v>
      </c>
      <c r="V566" s="117">
        <v>0</v>
      </c>
      <c r="W566" s="117">
        <v>584381.13233004999</v>
      </c>
      <c r="X566" s="117">
        <v>916786.36083333346</v>
      </c>
      <c r="Y566" s="132">
        <f t="shared" si="17"/>
        <v>1501167.4931633836</v>
      </c>
    </row>
    <row r="567" spans="1:25" s="114" customFormat="1" ht="13" x14ac:dyDescent="0.3">
      <c r="A567" s="114">
        <v>562</v>
      </c>
      <c r="B567" s="114" t="s">
        <v>42</v>
      </c>
      <c r="C567" s="131">
        <v>335693.66050267982</v>
      </c>
      <c r="D567" s="117">
        <v>129301.19282645355</v>
      </c>
      <c r="E567" s="117">
        <v>98629.011799999993</v>
      </c>
      <c r="F567" s="117">
        <v>60487.598333333328</v>
      </c>
      <c r="G567" s="117">
        <v>86.79083333333331</v>
      </c>
      <c r="H567" s="117">
        <v>1016.3482147999999</v>
      </c>
      <c r="I567" s="117">
        <v>1095.1459620999999</v>
      </c>
      <c r="J567" s="117">
        <v>0</v>
      </c>
      <c r="K567" s="117">
        <v>626309.74847270001</v>
      </c>
      <c r="L567" s="117">
        <v>995943.9883333334</v>
      </c>
      <c r="M567" s="117">
        <f t="shared" si="16"/>
        <v>1622253.7368060334</v>
      </c>
      <c r="N567" s="131">
        <v>177013.98074433333</v>
      </c>
      <c r="O567" s="117">
        <v>186364.73193333333</v>
      </c>
      <c r="P567" s="117">
        <v>90010.800000000032</v>
      </c>
      <c r="Q567" s="117">
        <v>98629.011799999993</v>
      </c>
      <c r="R567" s="117">
        <v>60487.598333333328</v>
      </c>
      <c r="S567" s="117">
        <v>86.79083333333331</v>
      </c>
      <c r="T567" s="117">
        <v>1016.3482147999999</v>
      </c>
      <c r="U567" s="117">
        <v>1095.1459620999999</v>
      </c>
      <c r="V567" s="117">
        <v>0</v>
      </c>
      <c r="W567" s="117">
        <v>614704.4078212335</v>
      </c>
      <c r="X567" s="117">
        <v>995943.9883333334</v>
      </c>
      <c r="Y567" s="132">
        <f t="shared" si="17"/>
        <v>1610648.3961545669</v>
      </c>
    </row>
    <row r="568" spans="1:25" s="114" customFormat="1" ht="13" x14ac:dyDescent="0.3">
      <c r="A568" s="114">
        <v>563</v>
      </c>
      <c r="B568" s="114" t="s">
        <v>42</v>
      </c>
      <c r="C568" s="131">
        <v>480946.76287537866</v>
      </c>
      <c r="D568" s="117">
        <v>167091.1436917297</v>
      </c>
      <c r="E568" s="117">
        <v>124005.35734999999</v>
      </c>
      <c r="F568" s="117">
        <v>89063.560000000012</v>
      </c>
      <c r="G568" s="117">
        <v>122.05250000000001</v>
      </c>
      <c r="H568" s="117">
        <v>1422.26077265</v>
      </c>
      <c r="I568" s="117">
        <v>1392.9453840666672</v>
      </c>
      <c r="J568" s="117">
        <v>0</v>
      </c>
      <c r="K568" s="117">
        <v>864044.08257382503</v>
      </c>
      <c r="L568" s="117">
        <v>1433429.9058333335</v>
      </c>
      <c r="M568" s="117">
        <f t="shared" si="16"/>
        <v>2297473.9884071583</v>
      </c>
      <c r="N568" s="131">
        <v>247710.41790320832</v>
      </c>
      <c r="O568" s="117">
        <v>267400.1458166666</v>
      </c>
      <c r="P568" s="117">
        <v>115155.61625833336</v>
      </c>
      <c r="Q568" s="117">
        <v>124005.35734999999</v>
      </c>
      <c r="R568" s="117">
        <v>89063.560000000012</v>
      </c>
      <c r="S568" s="117">
        <v>122.05250000000001</v>
      </c>
      <c r="T568" s="117">
        <v>1422.26077265</v>
      </c>
      <c r="U568" s="117">
        <v>1392.9453840666672</v>
      </c>
      <c r="V568" s="117">
        <v>0</v>
      </c>
      <c r="W568" s="117">
        <v>846272.35598492494</v>
      </c>
      <c r="X568" s="117">
        <v>1433429.9058333335</v>
      </c>
      <c r="Y568" s="132">
        <f t="shared" si="17"/>
        <v>2279702.2618182586</v>
      </c>
    </row>
    <row r="569" spans="1:25" s="114" customFormat="1" ht="13" x14ac:dyDescent="0.3">
      <c r="A569" s="114">
        <v>564</v>
      </c>
      <c r="B569" s="114" t="s">
        <v>42</v>
      </c>
      <c r="C569" s="131">
        <v>123523.54166581731</v>
      </c>
      <c r="D569" s="117">
        <v>43076.562031613532</v>
      </c>
      <c r="E569" s="117">
        <v>61375.761677166658</v>
      </c>
      <c r="F569" s="117">
        <v>21252.649166666666</v>
      </c>
      <c r="G569" s="117">
        <v>32.260000000000005</v>
      </c>
      <c r="H569" s="117">
        <v>374.64181438499992</v>
      </c>
      <c r="I569" s="117">
        <v>445.42004866666662</v>
      </c>
      <c r="J569" s="117">
        <v>0</v>
      </c>
      <c r="K569" s="117">
        <v>250080.83640431581</v>
      </c>
      <c r="L569" s="117">
        <v>359308.14666666667</v>
      </c>
      <c r="M569" s="117">
        <f t="shared" si="16"/>
        <v>609388.9830709825</v>
      </c>
      <c r="N569" s="131">
        <v>65250.116005387499</v>
      </c>
      <c r="O569" s="117">
        <v>68567.97361666667</v>
      </c>
      <c r="P569" s="117">
        <v>29602.27677123333</v>
      </c>
      <c r="Q569" s="117">
        <v>61375.761677166658</v>
      </c>
      <c r="R569" s="117">
        <v>21252.649166666666</v>
      </c>
      <c r="S569" s="117">
        <v>32.260000000000005</v>
      </c>
      <c r="T569" s="117">
        <v>374.64181438499992</v>
      </c>
      <c r="U569" s="117">
        <v>445.42004866666662</v>
      </c>
      <c r="V569" s="117">
        <v>0</v>
      </c>
      <c r="W569" s="117">
        <v>246901.09910017246</v>
      </c>
      <c r="X569" s="117">
        <v>359308.14666666667</v>
      </c>
      <c r="Y569" s="132">
        <f t="shared" si="17"/>
        <v>606209.24576683913</v>
      </c>
    </row>
  </sheetData>
  <mergeCells count="5">
    <mergeCell ref="A3:V3"/>
    <mergeCell ref="C4:M4"/>
    <mergeCell ref="N4:X4"/>
    <mergeCell ref="A1:Y1"/>
    <mergeCell ref="A2:Y2"/>
  </mergeCells>
  <pageMargins left="0.7" right="0.7" top="0.75" bottom="0.75" header="0.3" footer="0.3"/>
  <pageSetup orientation="portrait" r:id="rId1"/>
  <ignoredErrors>
    <ignoredError sqref="M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704D6-5C54-4803-8ACF-04822D65BA2B}">
  <dimension ref="A1:O51"/>
  <sheetViews>
    <sheetView zoomScaleNormal="100" workbookViewId="0">
      <selection sqref="A1:O1"/>
    </sheetView>
  </sheetViews>
  <sheetFormatPr defaultRowHeight="14.5" x14ac:dyDescent="0.35"/>
  <cols>
    <col min="1" max="1" width="24" customWidth="1"/>
    <col min="2" max="2" width="20" customWidth="1"/>
  </cols>
  <sheetData>
    <row r="1" spans="1:15" x14ac:dyDescent="0.35">
      <c r="A1" s="208" t="s">
        <v>199</v>
      </c>
      <c r="B1" s="208"/>
      <c r="C1" s="208"/>
      <c r="D1" s="208"/>
      <c r="E1" s="208"/>
      <c r="F1" s="208"/>
      <c r="G1" s="208"/>
      <c r="H1" s="208"/>
      <c r="I1" s="208"/>
      <c r="J1" s="208"/>
      <c r="K1" s="208"/>
      <c r="L1" s="208"/>
      <c r="M1" s="208"/>
      <c r="N1" s="208"/>
      <c r="O1" s="208"/>
    </row>
    <row r="2" spans="1:15" x14ac:dyDescent="0.35">
      <c r="A2" s="31" t="s">
        <v>186</v>
      </c>
      <c r="B2" s="31"/>
      <c r="C2" s="31"/>
      <c r="D2" s="31"/>
      <c r="E2" s="31"/>
      <c r="F2" s="31"/>
      <c r="G2" s="31"/>
      <c r="H2" s="31"/>
      <c r="I2" s="31"/>
      <c r="J2" s="31"/>
      <c r="K2" s="31"/>
      <c r="L2" s="31"/>
      <c r="M2" s="31"/>
      <c r="N2" s="31"/>
      <c r="O2" s="54"/>
    </row>
    <row r="3" spans="1:15" x14ac:dyDescent="0.35">
      <c r="A3" s="17"/>
      <c r="B3" s="17"/>
      <c r="C3" s="8"/>
      <c r="D3" s="8"/>
      <c r="E3" s="8"/>
      <c r="F3" s="8"/>
      <c r="G3" s="8"/>
      <c r="H3" s="8"/>
      <c r="I3" s="8"/>
      <c r="J3" s="8"/>
      <c r="K3" s="8"/>
      <c r="L3" s="8"/>
      <c r="M3" s="8"/>
      <c r="N3" s="8"/>
      <c r="O3" s="8"/>
    </row>
    <row r="4" spans="1:15" x14ac:dyDescent="0.35">
      <c r="A4" s="8"/>
      <c r="B4" s="8"/>
      <c r="C4" s="55" t="s">
        <v>111</v>
      </c>
      <c r="D4" s="55"/>
      <c r="E4" s="55"/>
      <c r="F4" s="8"/>
      <c r="G4" s="55" t="s">
        <v>112</v>
      </c>
      <c r="H4" s="55"/>
      <c r="I4" s="55"/>
      <c r="J4" s="8"/>
      <c r="K4" s="55" t="s">
        <v>113</v>
      </c>
      <c r="L4" s="55"/>
      <c r="M4" s="55"/>
      <c r="N4" s="8"/>
      <c r="O4" s="126" t="s">
        <v>45</v>
      </c>
    </row>
    <row r="5" spans="1:15" x14ac:dyDescent="0.35">
      <c r="A5" s="8"/>
      <c r="B5" s="8"/>
      <c r="C5" s="56" t="s">
        <v>114</v>
      </c>
      <c r="D5" s="56" t="s">
        <v>115</v>
      </c>
      <c r="E5" s="56" t="s">
        <v>116</v>
      </c>
      <c r="F5" s="8"/>
      <c r="G5" s="56" t="s">
        <v>114</v>
      </c>
      <c r="H5" s="56" t="s">
        <v>115</v>
      </c>
      <c r="I5" s="56" t="s">
        <v>116</v>
      </c>
      <c r="J5" s="8"/>
      <c r="K5" s="56" t="s">
        <v>114</v>
      </c>
      <c r="L5" s="56" t="s">
        <v>115</v>
      </c>
      <c r="M5" s="56" t="s">
        <v>116</v>
      </c>
      <c r="N5" s="8"/>
      <c r="O5" s="127" t="s">
        <v>117</v>
      </c>
    </row>
    <row r="6" spans="1:15" x14ac:dyDescent="0.35">
      <c r="A6" s="8"/>
      <c r="B6" s="8"/>
      <c r="C6" s="57" t="s">
        <v>118</v>
      </c>
      <c r="D6" s="57" t="s">
        <v>1</v>
      </c>
      <c r="E6" s="57" t="s">
        <v>1</v>
      </c>
      <c r="F6" s="8"/>
      <c r="G6" s="57" t="s">
        <v>118</v>
      </c>
      <c r="H6" s="57" t="s">
        <v>1</v>
      </c>
      <c r="I6" s="57" t="s">
        <v>1</v>
      </c>
      <c r="J6" s="8"/>
      <c r="K6" s="57" t="s">
        <v>118</v>
      </c>
      <c r="L6" s="57" t="s">
        <v>1</v>
      </c>
      <c r="M6" s="57" t="s">
        <v>1</v>
      </c>
      <c r="N6" s="8"/>
      <c r="O6" s="128" t="s">
        <v>80</v>
      </c>
    </row>
    <row r="7" spans="1:15" x14ac:dyDescent="0.35">
      <c r="A7" s="8"/>
      <c r="B7" s="74"/>
      <c r="C7" s="58"/>
      <c r="D7" s="58"/>
      <c r="E7" s="73"/>
      <c r="F7" s="79"/>
      <c r="G7" s="58"/>
      <c r="H7" s="58"/>
      <c r="I7" s="73"/>
      <c r="J7" s="79"/>
      <c r="K7" s="58"/>
      <c r="L7" s="58"/>
      <c r="M7" s="73"/>
      <c r="N7" s="8"/>
      <c r="O7" s="156"/>
    </row>
    <row r="8" spans="1:15" x14ac:dyDescent="0.35">
      <c r="A8" s="59" t="s">
        <v>119</v>
      </c>
      <c r="B8" s="70"/>
      <c r="C8" s="59"/>
      <c r="D8" s="59"/>
      <c r="E8" s="70"/>
      <c r="F8" s="80"/>
      <c r="G8" s="59"/>
      <c r="H8" s="59"/>
      <c r="I8" s="70"/>
      <c r="J8" s="80"/>
      <c r="K8" s="59"/>
      <c r="L8" s="59"/>
      <c r="M8" s="70"/>
      <c r="N8" s="59"/>
      <c r="O8" s="80"/>
    </row>
    <row r="9" spans="1:15" x14ac:dyDescent="0.35">
      <c r="A9" s="60" t="s">
        <v>120</v>
      </c>
      <c r="B9" s="75"/>
      <c r="C9" s="61">
        <v>0</v>
      </c>
      <c r="D9" s="61">
        <v>0</v>
      </c>
      <c r="E9" s="71">
        <v>0</v>
      </c>
      <c r="F9" s="81"/>
      <c r="G9" s="61">
        <v>0</v>
      </c>
      <c r="H9" s="61">
        <v>0</v>
      </c>
      <c r="I9" s="71">
        <v>0</v>
      </c>
      <c r="J9" s="81"/>
      <c r="K9" s="61">
        <v>0</v>
      </c>
      <c r="L9" s="61">
        <v>1</v>
      </c>
      <c r="M9" s="71">
        <v>0</v>
      </c>
      <c r="N9" s="61"/>
      <c r="O9" s="81">
        <v>1</v>
      </c>
    </row>
    <row r="10" spans="1:15" x14ac:dyDescent="0.35">
      <c r="A10" s="62" t="s">
        <v>52</v>
      </c>
      <c r="B10" s="76"/>
      <c r="C10" s="61">
        <v>0</v>
      </c>
      <c r="D10" s="61">
        <v>0</v>
      </c>
      <c r="E10" s="71">
        <v>0</v>
      </c>
      <c r="F10" s="82"/>
      <c r="G10" s="61">
        <v>0</v>
      </c>
      <c r="H10" s="61">
        <v>0</v>
      </c>
      <c r="I10" s="71">
        <v>0</v>
      </c>
      <c r="J10" s="81"/>
      <c r="K10" s="61">
        <v>0</v>
      </c>
      <c r="L10" s="61">
        <v>0.41170000000000001</v>
      </c>
      <c r="M10" s="71">
        <v>0</v>
      </c>
      <c r="N10" s="63"/>
      <c r="O10" s="82"/>
    </row>
    <row r="11" spans="1:15" x14ac:dyDescent="0.35">
      <c r="A11" s="64" t="s">
        <v>121</v>
      </c>
      <c r="B11" s="77"/>
      <c r="C11" s="61">
        <v>0</v>
      </c>
      <c r="D11" s="61">
        <v>0</v>
      </c>
      <c r="E11" s="71">
        <v>0</v>
      </c>
      <c r="F11" s="82"/>
      <c r="G11" s="61">
        <v>0</v>
      </c>
      <c r="H11" s="61">
        <v>0</v>
      </c>
      <c r="I11" s="71">
        <v>0</v>
      </c>
      <c r="J11" s="81"/>
      <c r="K11" s="61">
        <v>0</v>
      </c>
      <c r="L11" s="61">
        <v>0.3946491478301955</v>
      </c>
      <c r="M11" s="71">
        <v>0</v>
      </c>
      <c r="N11" s="65"/>
      <c r="O11" s="157"/>
    </row>
    <row r="12" spans="1:15" x14ac:dyDescent="0.35">
      <c r="A12" s="8" t="s">
        <v>128</v>
      </c>
      <c r="B12" s="74"/>
      <c r="C12" s="61">
        <v>0</v>
      </c>
      <c r="D12" s="61">
        <v>0</v>
      </c>
      <c r="E12" s="71">
        <v>0</v>
      </c>
      <c r="F12" s="82"/>
      <c r="G12" s="61">
        <v>0</v>
      </c>
      <c r="H12" s="61">
        <v>0</v>
      </c>
      <c r="I12" s="71">
        <v>0</v>
      </c>
      <c r="J12" s="81"/>
      <c r="K12" s="61">
        <v>0</v>
      </c>
      <c r="L12" s="61">
        <v>3026.3309647626666</v>
      </c>
      <c r="M12" s="71">
        <v>0</v>
      </c>
      <c r="N12" s="61"/>
      <c r="O12" s="81"/>
    </row>
    <row r="13" spans="1:15" x14ac:dyDescent="0.35">
      <c r="A13" s="8" t="s">
        <v>174</v>
      </c>
      <c r="B13" s="74"/>
      <c r="C13" s="61">
        <v>0</v>
      </c>
      <c r="D13" s="61">
        <v>0</v>
      </c>
      <c r="E13" s="71">
        <v>0</v>
      </c>
      <c r="F13" s="82"/>
      <c r="G13" s="61">
        <v>0</v>
      </c>
      <c r="H13" s="61">
        <v>0</v>
      </c>
      <c r="I13" s="71">
        <v>0</v>
      </c>
      <c r="J13" s="81"/>
      <c r="K13" s="61">
        <v>0</v>
      </c>
      <c r="L13" s="61">
        <v>3629.8659829280004</v>
      </c>
      <c r="M13" s="71">
        <v>0</v>
      </c>
      <c r="N13" s="61"/>
      <c r="O13" s="81"/>
    </row>
    <row r="14" spans="1:15" x14ac:dyDescent="0.35">
      <c r="A14" s="66" t="s">
        <v>122</v>
      </c>
      <c r="B14" s="78"/>
      <c r="C14" s="61">
        <v>0</v>
      </c>
      <c r="D14" s="61">
        <v>0</v>
      </c>
      <c r="E14" s="71">
        <v>0</v>
      </c>
      <c r="F14" s="82"/>
      <c r="G14" s="61">
        <v>0</v>
      </c>
      <c r="H14" s="61">
        <v>0</v>
      </c>
      <c r="I14" s="71">
        <v>0</v>
      </c>
      <c r="J14" s="81"/>
      <c r="K14" s="61">
        <v>0</v>
      </c>
      <c r="L14" s="61">
        <v>603.5350181653339</v>
      </c>
      <c r="M14" s="71">
        <v>0</v>
      </c>
      <c r="N14" s="61"/>
      <c r="O14" s="81"/>
    </row>
    <row r="15" spans="1:15" x14ac:dyDescent="0.35">
      <c r="A15" s="66" t="s">
        <v>123</v>
      </c>
      <c r="B15" s="78"/>
      <c r="C15" s="61">
        <v>0</v>
      </c>
      <c r="D15" s="61">
        <v>0</v>
      </c>
      <c r="E15" s="71">
        <v>0</v>
      </c>
      <c r="F15" s="82"/>
      <c r="G15" s="61">
        <v>0</v>
      </c>
      <c r="H15" s="61">
        <v>0</v>
      </c>
      <c r="I15" s="71">
        <v>0</v>
      </c>
      <c r="J15" s="81"/>
      <c r="K15" s="61">
        <v>0</v>
      </c>
      <c r="L15" s="149">
        <v>0.1994279625039837</v>
      </c>
      <c r="M15" s="71">
        <v>0</v>
      </c>
      <c r="N15" s="65"/>
      <c r="O15" s="157"/>
    </row>
    <row r="16" spans="1:15" x14ac:dyDescent="0.35">
      <c r="A16" s="66"/>
      <c r="B16" s="78"/>
      <c r="C16" s="67"/>
      <c r="D16" s="67"/>
      <c r="E16" s="72"/>
      <c r="F16" s="83"/>
      <c r="G16" s="68"/>
      <c r="H16" s="67"/>
      <c r="I16" s="72"/>
      <c r="J16" s="83"/>
      <c r="K16" s="67"/>
      <c r="L16" s="67"/>
      <c r="M16" s="72"/>
      <c r="N16" s="67"/>
      <c r="O16" s="83"/>
    </row>
    <row r="17" spans="1:15" x14ac:dyDescent="0.35">
      <c r="A17" s="59" t="s">
        <v>124</v>
      </c>
      <c r="B17" s="70"/>
      <c r="C17" s="59"/>
      <c r="D17" s="59"/>
      <c r="E17" s="70"/>
      <c r="F17" s="80"/>
      <c r="G17" s="69"/>
      <c r="H17" s="59"/>
      <c r="I17" s="70"/>
      <c r="J17" s="80"/>
      <c r="K17" s="59"/>
      <c r="L17" s="59"/>
      <c r="M17" s="70"/>
      <c r="N17" s="59"/>
      <c r="O17" s="80"/>
    </row>
    <row r="18" spans="1:15" x14ac:dyDescent="0.35">
      <c r="A18" s="60" t="s">
        <v>120</v>
      </c>
      <c r="B18" s="75"/>
      <c r="C18" s="61">
        <v>0</v>
      </c>
      <c r="D18" s="61">
        <v>0</v>
      </c>
      <c r="E18" s="71">
        <v>0</v>
      </c>
      <c r="F18" s="81"/>
      <c r="G18" s="61">
        <v>0</v>
      </c>
      <c r="H18" s="61">
        <v>0</v>
      </c>
      <c r="I18" s="71">
        <v>1</v>
      </c>
      <c r="J18" s="81"/>
      <c r="K18" s="61">
        <v>1</v>
      </c>
      <c r="L18" s="61">
        <v>0</v>
      </c>
      <c r="M18" s="71">
        <v>0</v>
      </c>
      <c r="N18" s="61"/>
      <c r="O18" s="81">
        <v>2</v>
      </c>
    </row>
    <row r="19" spans="1:15" x14ac:dyDescent="0.35">
      <c r="A19" s="62" t="s">
        <v>52</v>
      </c>
      <c r="B19" s="76"/>
      <c r="C19" s="61">
        <v>0</v>
      </c>
      <c r="D19" s="61">
        <v>0</v>
      </c>
      <c r="E19" s="71">
        <v>0</v>
      </c>
      <c r="F19" s="82"/>
      <c r="G19" s="61">
        <v>0</v>
      </c>
      <c r="H19" s="61">
        <v>0</v>
      </c>
      <c r="I19" s="71">
        <v>15.448964666666669</v>
      </c>
      <c r="J19" s="81"/>
      <c r="K19" s="61">
        <v>11.823300000000001</v>
      </c>
      <c r="L19" s="61">
        <v>0</v>
      </c>
      <c r="M19" s="71">
        <v>0</v>
      </c>
      <c r="N19" s="63"/>
      <c r="O19" s="82"/>
    </row>
    <row r="20" spans="1:15" x14ac:dyDescent="0.35">
      <c r="A20" s="64" t="s">
        <v>121</v>
      </c>
      <c r="B20" s="77"/>
      <c r="C20" s="61">
        <v>0</v>
      </c>
      <c r="D20" s="61">
        <v>0</v>
      </c>
      <c r="E20" s="71">
        <v>0</v>
      </c>
      <c r="F20" s="82"/>
      <c r="G20" s="61">
        <v>0</v>
      </c>
      <c r="H20" s="61">
        <v>0</v>
      </c>
      <c r="I20" s="150">
        <v>0.64470446627236888</v>
      </c>
      <c r="J20" s="81"/>
      <c r="K20" s="149">
        <v>0.43545171611620487</v>
      </c>
      <c r="L20" s="61">
        <v>0</v>
      </c>
      <c r="M20" s="71">
        <v>0</v>
      </c>
      <c r="N20" s="65"/>
      <c r="O20" s="157"/>
    </row>
    <row r="21" spans="1:15" x14ac:dyDescent="0.35">
      <c r="A21" s="8" t="s">
        <v>128</v>
      </c>
      <c r="B21" s="74"/>
      <c r="C21" s="61">
        <v>0</v>
      </c>
      <c r="D21" s="61">
        <v>0</v>
      </c>
      <c r="E21" s="71">
        <v>0</v>
      </c>
      <c r="F21" s="82"/>
      <c r="G21" s="61">
        <v>0</v>
      </c>
      <c r="H21" s="61">
        <v>0</v>
      </c>
      <c r="I21" s="71">
        <v>221129.9674362333</v>
      </c>
      <c r="J21" s="81"/>
      <c r="K21" s="61">
        <v>86070.591056933321</v>
      </c>
      <c r="L21" s="61">
        <v>0</v>
      </c>
      <c r="M21" s="71">
        <v>0</v>
      </c>
      <c r="N21" s="61"/>
      <c r="O21" s="81"/>
    </row>
    <row r="22" spans="1:15" x14ac:dyDescent="0.35">
      <c r="A22" s="8" t="s">
        <v>174</v>
      </c>
      <c r="B22" s="74"/>
      <c r="C22" s="61">
        <v>0</v>
      </c>
      <c r="D22" s="61">
        <v>0</v>
      </c>
      <c r="E22" s="71">
        <v>0</v>
      </c>
      <c r="F22" s="82"/>
      <c r="G22" s="61">
        <v>0</v>
      </c>
      <c r="H22" s="61">
        <v>0</v>
      </c>
      <c r="I22" s="71">
        <v>245889.89371503331</v>
      </c>
      <c r="J22" s="81"/>
      <c r="K22" s="61">
        <v>106424.61845813332</v>
      </c>
      <c r="L22" s="61">
        <v>0</v>
      </c>
      <c r="M22" s="71">
        <v>0</v>
      </c>
      <c r="N22" s="61"/>
      <c r="O22" s="81"/>
    </row>
    <row r="23" spans="1:15" x14ac:dyDescent="0.35">
      <c r="A23" s="66" t="s">
        <v>122</v>
      </c>
      <c r="B23" s="78"/>
      <c r="C23" s="61">
        <v>0</v>
      </c>
      <c r="D23" s="61">
        <v>0</v>
      </c>
      <c r="E23" s="71">
        <v>0</v>
      </c>
      <c r="F23" s="82"/>
      <c r="G23" s="61">
        <v>0</v>
      </c>
      <c r="H23" s="61">
        <v>0</v>
      </c>
      <c r="I23" s="71">
        <v>24759.926278800005</v>
      </c>
      <c r="J23" s="81"/>
      <c r="K23" s="61">
        <v>20354.027401200001</v>
      </c>
      <c r="L23" s="61">
        <v>0</v>
      </c>
      <c r="M23" s="71">
        <v>0</v>
      </c>
      <c r="N23" s="61"/>
      <c r="O23" s="81"/>
    </row>
    <row r="24" spans="1:15" x14ac:dyDescent="0.35">
      <c r="A24" s="66" t="s">
        <v>123</v>
      </c>
      <c r="B24" s="78"/>
      <c r="C24" s="61">
        <v>0</v>
      </c>
      <c r="D24" s="61">
        <v>0</v>
      </c>
      <c r="E24" s="71">
        <v>0</v>
      </c>
      <c r="F24" s="82"/>
      <c r="G24" s="61">
        <v>0</v>
      </c>
      <c r="H24" s="61">
        <v>0</v>
      </c>
      <c r="I24" s="150">
        <v>0.11197001729736139</v>
      </c>
      <c r="J24" s="81"/>
      <c r="K24" s="149">
        <v>0.23648062771796668</v>
      </c>
      <c r="L24" s="61">
        <v>0</v>
      </c>
      <c r="M24" s="71">
        <v>0</v>
      </c>
      <c r="N24" s="65"/>
      <c r="O24" s="157"/>
    </row>
    <row r="25" spans="1:15" x14ac:dyDescent="0.35">
      <c r="A25" s="66"/>
      <c r="B25" s="78"/>
      <c r="C25" s="67"/>
      <c r="D25" s="67"/>
      <c r="E25" s="72"/>
      <c r="F25" s="83"/>
      <c r="G25" s="68"/>
      <c r="H25" s="67"/>
      <c r="I25" s="72"/>
      <c r="J25" s="83"/>
      <c r="K25" s="67"/>
      <c r="L25" s="67"/>
      <c r="M25" s="72"/>
      <c r="N25" s="67"/>
      <c r="O25" s="83"/>
    </row>
    <row r="26" spans="1:15" x14ac:dyDescent="0.35">
      <c r="A26" s="59" t="s">
        <v>125</v>
      </c>
      <c r="B26" s="70"/>
      <c r="C26" s="59"/>
      <c r="D26" s="59"/>
      <c r="E26" s="70"/>
      <c r="F26" s="80"/>
      <c r="G26" s="69"/>
      <c r="H26" s="59"/>
      <c r="I26" s="70"/>
      <c r="J26" s="80"/>
      <c r="K26" s="59"/>
      <c r="L26" s="59"/>
      <c r="M26" s="70"/>
      <c r="N26" s="59"/>
      <c r="O26" s="80"/>
    </row>
    <row r="27" spans="1:15" x14ac:dyDescent="0.35">
      <c r="A27" s="60" t="s">
        <v>120</v>
      </c>
      <c r="B27" s="75"/>
      <c r="C27" s="61">
        <v>0</v>
      </c>
      <c r="D27" s="61">
        <v>0</v>
      </c>
      <c r="E27" s="71">
        <v>0</v>
      </c>
      <c r="F27" s="81"/>
      <c r="G27" s="61">
        <v>0</v>
      </c>
      <c r="H27" s="61">
        <v>0</v>
      </c>
      <c r="I27" s="71">
        <v>2</v>
      </c>
      <c r="J27" s="81"/>
      <c r="K27" s="61">
        <v>1</v>
      </c>
      <c r="L27" s="61">
        <v>0</v>
      </c>
      <c r="M27" s="71">
        <v>0</v>
      </c>
      <c r="N27" s="61"/>
      <c r="O27" s="81">
        <v>3</v>
      </c>
    </row>
    <row r="28" spans="1:15" x14ac:dyDescent="0.35">
      <c r="A28" s="62" t="s">
        <v>52</v>
      </c>
      <c r="B28" s="76"/>
      <c r="C28" s="61">
        <v>0</v>
      </c>
      <c r="D28" s="61">
        <v>0</v>
      </c>
      <c r="E28" s="71">
        <v>0</v>
      </c>
      <c r="F28" s="82"/>
      <c r="G28" s="61">
        <v>0</v>
      </c>
      <c r="H28" s="61">
        <v>0</v>
      </c>
      <c r="I28" s="71">
        <v>28.117292333333332</v>
      </c>
      <c r="J28" s="81"/>
      <c r="K28" s="61">
        <v>23.746936000000005</v>
      </c>
      <c r="L28" s="61">
        <v>0</v>
      </c>
      <c r="M28" s="71">
        <v>0</v>
      </c>
      <c r="N28" s="63"/>
      <c r="O28" s="82"/>
    </row>
    <row r="29" spans="1:15" x14ac:dyDescent="0.35">
      <c r="A29" s="64" t="s">
        <v>121</v>
      </c>
      <c r="B29" s="77"/>
      <c r="C29" s="61">
        <v>0</v>
      </c>
      <c r="D29" s="61">
        <v>0</v>
      </c>
      <c r="E29" s="71">
        <v>0</v>
      </c>
      <c r="F29" s="82"/>
      <c r="G29" s="61">
        <v>0</v>
      </c>
      <c r="H29" s="61">
        <v>0</v>
      </c>
      <c r="I29" s="150">
        <v>0.72600717694240835</v>
      </c>
      <c r="J29" s="81"/>
      <c r="K29" s="149">
        <v>0.46534362997473822</v>
      </c>
      <c r="L29" s="61">
        <v>0</v>
      </c>
      <c r="M29" s="71">
        <v>0</v>
      </c>
      <c r="N29" s="65"/>
      <c r="O29" s="157"/>
    </row>
    <row r="30" spans="1:15" x14ac:dyDescent="0.35">
      <c r="A30" s="8" t="s">
        <v>128</v>
      </c>
      <c r="B30" s="74"/>
      <c r="C30" s="61">
        <v>0</v>
      </c>
      <c r="D30" s="61">
        <v>0</v>
      </c>
      <c r="E30" s="71">
        <v>0</v>
      </c>
      <c r="F30" s="82"/>
      <c r="G30" s="61">
        <v>0</v>
      </c>
      <c r="H30" s="61">
        <v>0</v>
      </c>
      <c r="I30" s="71">
        <v>333003.42164781253</v>
      </c>
      <c r="J30" s="81"/>
      <c r="K30" s="61">
        <v>244688.98799555996</v>
      </c>
      <c r="L30" s="61">
        <v>0</v>
      </c>
      <c r="M30" s="71">
        <v>0</v>
      </c>
      <c r="N30" s="61"/>
      <c r="O30" s="81"/>
    </row>
    <row r="31" spans="1:15" x14ac:dyDescent="0.35">
      <c r="A31" s="8" t="s">
        <v>174</v>
      </c>
      <c r="B31" s="74"/>
      <c r="C31" s="61">
        <v>0</v>
      </c>
      <c r="D31" s="61">
        <v>0</v>
      </c>
      <c r="E31" s="71">
        <v>0</v>
      </c>
      <c r="F31" s="82"/>
      <c r="G31" s="61">
        <v>0</v>
      </c>
      <c r="H31" s="61">
        <v>0</v>
      </c>
      <c r="I31" s="71">
        <v>409376.97110472922</v>
      </c>
      <c r="J31" s="81"/>
      <c r="K31" s="61">
        <v>273077.82274907996</v>
      </c>
      <c r="L31" s="61">
        <v>0</v>
      </c>
      <c r="M31" s="71">
        <v>0</v>
      </c>
      <c r="N31" s="61"/>
      <c r="O31" s="81"/>
    </row>
    <row r="32" spans="1:15" x14ac:dyDescent="0.35">
      <c r="A32" s="66" t="s">
        <v>122</v>
      </c>
      <c r="B32" s="78"/>
      <c r="C32" s="61">
        <v>0</v>
      </c>
      <c r="D32" s="61">
        <v>0</v>
      </c>
      <c r="E32" s="71">
        <v>0</v>
      </c>
      <c r="F32" s="82"/>
      <c r="G32" s="61">
        <v>0</v>
      </c>
      <c r="H32" s="61">
        <v>0</v>
      </c>
      <c r="I32" s="71">
        <v>76373.549456916662</v>
      </c>
      <c r="J32" s="81"/>
      <c r="K32" s="61">
        <v>28388.834753520001</v>
      </c>
      <c r="L32" s="61">
        <v>0</v>
      </c>
      <c r="M32" s="71">
        <v>0</v>
      </c>
      <c r="N32" s="61"/>
      <c r="O32" s="81"/>
    </row>
    <row r="33" spans="1:15" x14ac:dyDescent="0.35">
      <c r="A33" s="66" t="s">
        <v>123</v>
      </c>
      <c r="B33" s="78"/>
      <c r="C33" s="61">
        <v>0</v>
      </c>
      <c r="D33" s="61">
        <v>0</v>
      </c>
      <c r="E33" s="71">
        <v>0</v>
      </c>
      <c r="F33" s="82"/>
      <c r="G33" s="61">
        <v>0</v>
      </c>
      <c r="H33" s="61">
        <v>0</v>
      </c>
      <c r="I33" s="150">
        <v>0.23773977012410241</v>
      </c>
      <c r="J33" s="81"/>
      <c r="K33" s="149">
        <v>0.11602007505967181</v>
      </c>
      <c r="L33" s="61">
        <v>0</v>
      </c>
      <c r="M33" s="61">
        <v>0</v>
      </c>
      <c r="N33" s="157"/>
      <c r="O33" s="157"/>
    </row>
    <row r="34" spans="1:15" x14ac:dyDescent="0.35">
      <c r="A34" s="66"/>
      <c r="B34" s="78"/>
      <c r="C34" s="67"/>
      <c r="D34" s="67"/>
      <c r="E34" s="72"/>
      <c r="F34" s="83"/>
      <c r="G34" s="68"/>
      <c r="H34" s="67"/>
      <c r="I34" s="72"/>
      <c r="J34" s="83"/>
      <c r="K34" s="67"/>
      <c r="L34" s="67"/>
      <c r="M34" s="72"/>
      <c r="N34" s="67"/>
      <c r="O34" s="83"/>
    </row>
    <row r="35" spans="1:15" x14ac:dyDescent="0.35">
      <c r="A35" s="59" t="s">
        <v>126</v>
      </c>
      <c r="B35" s="70"/>
      <c r="C35" s="59"/>
      <c r="D35" s="59"/>
      <c r="E35" s="70"/>
      <c r="F35" s="80"/>
      <c r="G35" s="69"/>
      <c r="H35" s="59"/>
      <c r="I35" s="70"/>
      <c r="J35" s="80"/>
      <c r="K35" s="59"/>
      <c r="L35" s="59"/>
      <c r="M35" s="70"/>
      <c r="N35" s="59"/>
      <c r="O35" s="80"/>
    </row>
    <row r="36" spans="1:15" x14ac:dyDescent="0.35">
      <c r="A36" s="60" t="s">
        <v>120</v>
      </c>
      <c r="B36" s="75"/>
      <c r="C36" s="61">
        <v>0</v>
      </c>
      <c r="D36" s="61">
        <v>0</v>
      </c>
      <c r="E36" s="71">
        <v>0</v>
      </c>
      <c r="F36" s="81"/>
      <c r="G36" s="61">
        <v>2</v>
      </c>
      <c r="H36" s="61">
        <v>0</v>
      </c>
      <c r="I36" s="71">
        <v>2</v>
      </c>
      <c r="J36" s="81"/>
      <c r="K36" s="61">
        <v>0</v>
      </c>
      <c r="L36" s="61">
        <v>0</v>
      </c>
      <c r="M36" s="71">
        <v>1</v>
      </c>
      <c r="N36" s="61"/>
      <c r="O36" s="81">
        <v>5</v>
      </c>
    </row>
    <row r="37" spans="1:15" x14ac:dyDescent="0.35">
      <c r="A37" s="62" t="s">
        <v>52</v>
      </c>
      <c r="B37" s="76"/>
      <c r="C37" s="61">
        <v>0</v>
      </c>
      <c r="D37" s="61">
        <v>0</v>
      </c>
      <c r="E37" s="71">
        <v>0</v>
      </c>
      <c r="F37" s="82"/>
      <c r="G37" s="61">
        <v>88.309145000000001</v>
      </c>
      <c r="H37" s="61">
        <v>0</v>
      </c>
      <c r="I37" s="71">
        <v>58.326989166666664</v>
      </c>
      <c r="J37" s="81"/>
      <c r="K37" s="61">
        <v>0</v>
      </c>
      <c r="L37" s="61">
        <v>0</v>
      </c>
      <c r="M37" s="71">
        <v>59.752679999999998</v>
      </c>
      <c r="N37" s="63"/>
      <c r="O37" s="82"/>
    </row>
    <row r="38" spans="1:15" x14ac:dyDescent="0.35">
      <c r="A38" s="64" t="s">
        <v>121</v>
      </c>
      <c r="B38" s="77"/>
      <c r="C38" s="61">
        <v>0</v>
      </c>
      <c r="D38" s="61">
        <v>0</v>
      </c>
      <c r="E38" s="71">
        <v>0</v>
      </c>
      <c r="F38" s="82"/>
      <c r="G38" s="149">
        <v>0.5809118538077358</v>
      </c>
      <c r="H38" s="61">
        <v>0</v>
      </c>
      <c r="I38" s="150">
        <v>0.56949202606168048</v>
      </c>
      <c r="J38" s="81"/>
      <c r="K38" s="61">
        <v>0</v>
      </c>
      <c r="L38" s="61">
        <v>0</v>
      </c>
      <c r="M38" s="150">
        <v>0.81658924234370645</v>
      </c>
      <c r="N38" s="65"/>
      <c r="O38" s="157"/>
    </row>
    <row r="39" spans="1:15" x14ac:dyDescent="0.35">
      <c r="A39" s="8" t="s">
        <v>128</v>
      </c>
      <c r="B39" s="74"/>
      <c r="C39" s="61">
        <v>0</v>
      </c>
      <c r="D39" s="61">
        <v>0</v>
      </c>
      <c r="E39" s="71">
        <v>0</v>
      </c>
      <c r="F39" s="82"/>
      <c r="G39" s="61">
        <v>575390.06131808751</v>
      </c>
      <c r="H39" s="61">
        <v>0</v>
      </c>
      <c r="I39" s="71">
        <v>587825.12967668835</v>
      </c>
      <c r="J39" s="81"/>
      <c r="K39" s="61">
        <v>0</v>
      </c>
      <c r="L39" s="61">
        <v>0</v>
      </c>
      <c r="M39" s="71">
        <v>764870.85171283316</v>
      </c>
      <c r="N39" s="61"/>
      <c r="O39" s="81"/>
    </row>
    <row r="40" spans="1:15" x14ac:dyDescent="0.35">
      <c r="A40" s="8" t="s">
        <v>174</v>
      </c>
      <c r="B40" s="74"/>
      <c r="C40" s="61">
        <v>0</v>
      </c>
      <c r="D40" s="61">
        <v>0</v>
      </c>
      <c r="E40" s="71">
        <v>0</v>
      </c>
      <c r="F40" s="82"/>
      <c r="G40" s="61">
        <v>816062.67329630419</v>
      </c>
      <c r="H40" s="61">
        <v>0</v>
      </c>
      <c r="I40" s="71">
        <v>713740.35446984833</v>
      </c>
      <c r="J40" s="81"/>
      <c r="K40" s="61">
        <v>0</v>
      </c>
      <c r="L40" s="61">
        <v>0</v>
      </c>
      <c r="M40" s="71">
        <v>921189.50783683313</v>
      </c>
      <c r="N40" s="61"/>
      <c r="O40" s="81"/>
    </row>
    <row r="41" spans="1:15" x14ac:dyDescent="0.35">
      <c r="A41" s="66" t="s">
        <v>122</v>
      </c>
      <c r="B41" s="78"/>
      <c r="C41" s="61">
        <v>0</v>
      </c>
      <c r="D41" s="61">
        <v>0</v>
      </c>
      <c r="E41" s="71">
        <v>0</v>
      </c>
      <c r="F41" s="82"/>
      <c r="G41" s="61">
        <v>240672.61197821671</v>
      </c>
      <c r="H41" s="61">
        <v>0</v>
      </c>
      <c r="I41" s="71">
        <v>125915.22479315993</v>
      </c>
      <c r="J41" s="81"/>
      <c r="K41" s="61">
        <v>0</v>
      </c>
      <c r="L41" s="61">
        <v>0</v>
      </c>
      <c r="M41" s="71">
        <v>156318.65612399997</v>
      </c>
      <c r="N41" s="61"/>
      <c r="O41" s="81"/>
    </row>
    <row r="42" spans="1:15" x14ac:dyDescent="0.35">
      <c r="A42" s="66" t="s">
        <v>123</v>
      </c>
      <c r="B42" s="78"/>
      <c r="C42" s="61">
        <v>0</v>
      </c>
      <c r="D42" s="61">
        <v>0</v>
      </c>
      <c r="E42" s="71">
        <v>0</v>
      </c>
      <c r="F42" s="82"/>
      <c r="G42" s="149">
        <v>0.41815557562495259</v>
      </c>
      <c r="H42" s="61">
        <v>0</v>
      </c>
      <c r="I42" s="150">
        <v>0.20959197596273771</v>
      </c>
      <c r="J42" s="81"/>
      <c r="K42" s="61">
        <v>0</v>
      </c>
      <c r="L42" s="61">
        <v>0</v>
      </c>
      <c r="M42" s="150">
        <v>0.20437261502898663</v>
      </c>
      <c r="N42" s="65"/>
      <c r="O42" s="157"/>
    </row>
    <row r="43" spans="1:15" x14ac:dyDescent="0.35">
      <c r="A43" s="66"/>
      <c r="B43" s="78"/>
      <c r="C43" s="67"/>
      <c r="D43" s="67"/>
      <c r="E43" s="72"/>
      <c r="F43" s="83"/>
      <c r="G43" s="67"/>
      <c r="H43" s="67"/>
      <c r="I43" s="72"/>
      <c r="J43" s="83"/>
      <c r="K43" s="61"/>
      <c r="L43" s="61"/>
      <c r="M43" s="71"/>
      <c r="N43" s="67"/>
      <c r="O43" s="83"/>
    </row>
    <row r="44" spans="1:15" x14ac:dyDescent="0.35">
      <c r="A44" s="59" t="s">
        <v>127</v>
      </c>
      <c r="B44" s="70"/>
      <c r="C44" s="59"/>
      <c r="D44" s="59"/>
      <c r="E44" s="70"/>
      <c r="F44" s="80"/>
      <c r="G44" s="59"/>
      <c r="H44" s="59"/>
      <c r="I44" s="70"/>
      <c r="J44" s="80"/>
      <c r="K44" s="59"/>
      <c r="L44" s="59"/>
      <c r="M44" s="70"/>
      <c r="N44" s="59"/>
      <c r="O44" s="80"/>
    </row>
    <row r="45" spans="1:15" x14ac:dyDescent="0.35">
      <c r="A45" s="60" t="s">
        <v>120</v>
      </c>
      <c r="B45" s="75"/>
      <c r="C45" s="61">
        <v>0</v>
      </c>
      <c r="D45" s="61">
        <v>0</v>
      </c>
      <c r="E45" s="71">
        <v>0</v>
      </c>
      <c r="F45" s="81"/>
      <c r="G45" s="61">
        <v>2</v>
      </c>
      <c r="H45" s="61">
        <v>0</v>
      </c>
      <c r="I45" s="71">
        <v>5</v>
      </c>
      <c r="J45" s="81"/>
      <c r="K45" s="61">
        <v>2</v>
      </c>
      <c r="L45" s="61">
        <v>1</v>
      </c>
      <c r="M45" s="71">
        <v>1</v>
      </c>
      <c r="N45" s="61"/>
      <c r="O45" s="81">
        <v>11</v>
      </c>
    </row>
    <row r="46" spans="1:15" x14ac:dyDescent="0.35">
      <c r="A46" s="62" t="s">
        <v>52</v>
      </c>
      <c r="B46" s="76"/>
      <c r="C46" s="61">
        <v>0</v>
      </c>
      <c r="D46" s="61">
        <v>0</v>
      </c>
      <c r="E46" s="71">
        <v>0</v>
      </c>
      <c r="F46" s="82"/>
      <c r="G46" s="61">
        <v>88.309145000000001</v>
      </c>
      <c r="H46" s="61">
        <v>0</v>
      </c>
      <c r="I46" s="71">
        <v>37.66750553333334</v>
      </c>
      <c r="J46" s="81"/>
      <c r="K46" s="61">
        <v>17.785118000000004</v>
      </c>
      <c r="L46" s="61">
        <v>0.41170000000000001</v>
      </c>
      <c r="M46" s="71">
        <v>59.752679999999998</v>
      </c>
      <c r="N46" s="63"/>
      <c r="O46" s="82"/>
    </row>
    <row r="47" spans="1:15" x14ac:dyDescent="0.35">
      <c r="A47" s="64" t="s">
        <v>121</v>
      </c>
      <c r="B47" s="77"/>
      <c r="C47" s="61">
        <v>0</v>
      </c>
      <c r="D47" s="61">
        <v>0</v>
      </c>
      <c r="E47" s="71">
        <v>0</v>
      </c>
      <c r="F47" s="82"/>
      <c r="G47" s="149">
        <v>0.5809118538077358</v>
      </c>
      <c r="H47" s="61">
        <v>0</v>
      </c>
      <c r="I47" s="150">
        <v>0.6471405744561094</v>
      </c>
      <c r="J47" s="81"/>
      <c r="K47" s="149">
        <v>0.45039767304547151</v>
      </c>
      <c r="L47" s="149">
        <v>0.3946491478301955</v>
      </c>
      <c r="M47" s="150">
        <v>0.81658924234370645</v>
      </c>
      <c r="N47" s="65"/>
      <c r="O47" s="157"/>
    </row>
    <row r="48" spans="1:15" x14ac:dyDescent="0.35">
      <c r="A48" s="8" t="s">
        <v>128</v>
      </c>
      <c r="B48" s="74"/>
      <c r="C48" s="61">
        <v>0</v>
      </c>
      <c r="D48" s="61">
        <v>0</v>
      </c>
      <c r="E48" s="71">
        <v>0</v>
      </c>
      <c r="F48" s="82"/>
      <c r="G48" s="61">
        <v>575390.06131808751</v>
      </c>
      <c r="H48" s="61">
        <v>0</v>
      </c>
      <c r="I48" s="71">
        <v>412557.41401704703</v>
      </c>
      <c r="J48" s="81"/>
      <c r="K48" s="61">
        <v>165379.78952624663</v>
      </c>
      <c r="L48" s="61">
        <v>3026.3309647626666</v>
      </c>
      <c r="M48" s="71">
        <v>764870.85171283316</v>
      </c>
      <c r="N48" s="61"/>
      <c r="O48" s="81"/>
    </row>
    <row r="49" spans="1:15" x14ac:dyDescent="0.35">
      <c r="A49" s="8" t="s">
        <v>174</v>
      </c>
      <c r="B49" s="74"/>
      <c r="C49" s="61">
        <v>0</v>
      </c>
      <c r="D49" s="61">
        <v>0</v>
      </c>
      <c r="E49" s="71">
        <v>0</v>
      </c>
      <c r="F49" s="82"/>
      <c r="G49" s="61">
        <v>816062.67329630419</v>
      </c>
      <c r="H49" s="61">
        <v>0</v>
      </c>
      <c r="I49" s="71">
        <v>498424.90897283761</v>
      </c>
      <c r="J49" s="81"/>
      <c r="K49" s="61">
        <v>189751.22060360663</v>
      </c>
      <c r="L49" s="61">
        <v>3629.8659829280004</v>
      </c>
      <c r="M49" s="71">
        <v>921189.50783683313</v>
      </c>
      <c r="N49" s="61"/>
      <c r="O49" s="81"/>
    </row>
    <row r="50" spans="1:15" x14ac:dyDescent="0.35">
      <c r="A50" s="66" t="s">
        <v>122</v>
      </c>
      <c r="B50" s="78"/>
      <c r="C50" s="61">
        <v>0</v>
      </c>
      <c r="D50" s="61">
        <v>0</v>
      </c>
      <c r="E50" s="71">
        <v>0</v>
      </c>
      <c r="F50" s="82"/>
      <c r="G50" s="61">
        <v>240672.61197821671</v>
      </c>
      <c r="H50" s="61">
        <v>0</v>
      </c>
      <c r="I50" s="71">
        <v>85867.494955790637</v>
      </c>
      <c r="J50" s="81"/>
      <c r="K50" s="61">
        <v>24371.431077360001</v>
      </c>
      <c r="L50" s="61">
        <v>603.5350181653339</v>
      </c>
      <c r="M50" s="71">
        <v>156318.65612399997</v>
      </c>
      <c r="N50" s="61"/>
      <c r="O50" s="81"/>
    </row>
    <row r="51" spans="1:15" x14ac:dyDescent="0.35">
      <c r="A51" s="66" t="s">
        <v>123</v>
      </c>
      <c r="B51" s="78"/>
      <c r="C51" s="85">
        <v>0</v>
      </c>
      <c r="D51" s="85">
        <v>0</v>
      </c>
      <c r="E51" s="86">
        <v>0</v>
      </c>
      <c r="F51" s="82"/>
      <c r="G51" s="151">
        <v>0.41815557562495259</v>
      </c>
      <c r="H51" s="85">
        <v>0</v>
      </c>
      <c r="I51" s="152">
        <v>0.20132670189420834</v>
      </c>
      <c r="J51" s="81"/>
      <c r="K51" s="151">
        <v>0.17625035138881925</v>
      </c>
      <c r="L51" s="153">
        <v>0.1994279625039837</v>
      </c>
      <c r="M51" s="152">
        <v>0.20437261502898663</v>
      </c>
      <c r="N51" s="65"/>
      <c r="O51" s="158"/>
    </row>
  </sheetData>
  <mergeCells count="1">
    <mergeCell ref="A1:O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E8395-3DCE-44F8-A6C1-2A5499CF4325}">
  <dimension ref="A1:O51"/>
  <sheetViews>
    <sheetView zoomScaleNormal="100" workbookViewId="0">
      <selection sqref="A1:O1"/>
    </sheetView>
  </sheetViews>
  <sheetFormatPr defaultRowHeight="14.5" x14ac:dyDescent="0.35"/>
  <cols>
    <col min="1" max="1" width="24" customWidth="1"/>
    <col min="2" max="2" width="20" customWidth="1"/>
  </cols>
  <sheetData>
    <row r="1" spans="1:15" x14ac:dyDescent="0.35">
      <c r="A1" s="208" t="s">
        <v>199</v>
      </c>
      <c r="B1" s="208"/>
      <c r="C1" s="208"/>
      <c r="D1" s="208"/>
      <c r="E1" s="208"/>
      <c r="F1" s="208"/>
      <c r="G1" s="208"/>
      <c r="H1" s="208"/>
      <c r="I1" s="208"/>
      <c r="J1" s="208"/>
      <c r="K1" s="208"/>
      <c r="L1" s="208"/>
      <c r="M1" s="208"/>
      <c r="N1" s="208"/>
      <c r="O1" s="208"/>
    </row>
    <row r="2" spans="1:15" x14ac:dyDescent="0.35">
      <c r="A2" s="31" t="s">
        <v>187</v>
      </c>
      <c r="B2" s="31"/>
      <c r="C2" s="31"/>
      <c r="D2" s="31"/>
      <c r="E2" s="31"/>
      <c r="F2" s="31"/>
      <c r="G2" s="31"/>
      <c r="H2" s="31"/>
      <c r="I2" s="31"/>
      <c r="J2" s="31"/>
      <c r="K2" s="31"/>
      <c r="L2" s="31"/>
      <c r="M2" s="31"/>
      <c r="N2" s="31"/>
      <c r="O2" s="54"/>
    </row>
    <row r="3" spans="1:15" x14ac:dyDescent="0.35">
      <c r="A3" s="17"/>
      <c r="B3" s="17"/>
      <c r="C3" s="8"/>
      <c r="D3" s="8"/>
      <c r="E3" s="8"/>
      <c r="F3" s="8"/>
      <c r="G3" s="8"/>
      <c r="H3" s="8"/>
      <c r="I3" s="8"/>
      <c r="J3" s="8"/>
      <c r="K3" s="8"/>
      <c r="L3" s="8"/>
      <c r="M3" s="8"/>
      <c r="N3" s="8"/>
      <c r="O3" s="8"/>
    </row>
    <row r="4" spans="1:15" x14ac:dyDescent="0.35">
      <c r="A4" s="8"/>
      <c r="B4" s="8"/>
      <c r="C4" s="55" t="s">
        <v>111</v>
      </c>
      <c r="D4" s="55"/>
      <c r="E4" s="55"/>
      <c r="F4" s="8"/>
      <c r="G4" s="55" t="s">
        <v>112</v>
      </c>
      <c r="H4" s="55"/>
      <c r="I4" s="55"/>
      <c r="J4" s="8"/>
      <c r="K4" s="55" t="s">
        <v>113</v>
      </c>
      <c r="L4" s="55"/>
      <c r="M4" s="55"/>
      <c r="N4" s="8"/>
      <c r="O4" s="126" t="s">
        <v>45</v>
      </c>
    </row>
    <row r="5" spans="1:15" x14ac:dyDescent="0.35">
      <c r="A5" s="8"/>
      <c r="B5" s="8"/>
      <c r="C5" s="56" t="s">
        <v>114</v>
      </c>
      <c r="D5" s="56" t="s">
        <v>115</v>
      </c>
      <c r="E5" s="56" t="s">
        <v>116</v>
      </c>
      <c r="F5" s="8"/>
      <c r="G5" s="56" t="s">
        <v>114</v>
      </c>
      <c r="H5" s="56" t="s">
        <v>115</v>
      </c>
      <c r="I5" s="56" t="s">
        <v>116</v>
      </c>
      <c r="J5" s="8"/>
      <c r="K5" s="56" t="s">
        <v>114</v>
      </c>
      <c r="L5" s="56" t="s">
        <v>115</v>
      </c>
      <c r="M5" s="56" t="s">
        <v>116</v>
      </c>
      <c r="N5" s="8"/>
      <c r="O5" s="127" t="s">
        <v>117</v>
      </c>
    </row>
    <row r="6" spans="1:15" x14ac:dyDescent="0.35">
      <c r="A6" s="8"/>
      <c r="B6" s="8"/>
      <c r="C6" s="57" t="s">
        <v>118</v>
      </c>
      <c r="D6" s="57" t="s">
        <v>1</v>
      </c>
      <c r="E6" s="57" t="s">
        <v>1</v>
      </c>
      <c r="F6" s="8"/>
      <c r="G6" s="57" t="s">
        <v>118</v>
      </c>
      <c r="H6" s="57" t="s">
        <v>1</v>
      </c>
      <c r="I6" s="57" t="s">
        <v>1</v>
      </c>
      <c r="J6" s="8"/>
      <c r="K6" s="57" t="s">
        <v>118</v>
      </c>
      <c r="L6" s="57" t="s">
        <v>1</v>
      </c>
      <c r="M6" s="57" t="s">
        <v>1</v>
      </c>
      <c r="N6" s="8"/>
      <c r="O6" s="128" t="s">
        <v>80</v>
      </c>
    </row>
    <row r="7" spans="1:15" x14ac:dyDescent="0.35">
      <c r="A7" s="8"/>
      <c r="B7" s="74"/>
      <c r="C7" s="58"/>
      <c r="D7" s="58"/>
      <c r="E7" s="73"/>
      <c r="F7" s="79"/>
      <c r="G7" s="58"/>
      <c r="H7" s="58"/>
      <c r="I7" s="73"/>
      <c r="J7" s="79"/>
      <c r="K7" s="58"/>
      <c r="L7" s="58"/>
      <c r="M7" s="73"/>
      <c r="N7" s="8"/>
      <c r="O7" s="156"/>
    </row>
    <row r="8" spans="1:15" x14ac:dyDescent="0.35">
      <c r="A8" s="59" t="s">
        <v>119</v>
      </c>
      <c r="B8" s="70"/>
      <c r="C8" s="59"/>
      <c r="D8" s="59"/>
      <c r="E8" s="70"/>
      <c r="F8" s="80"/>
      <c r="G8" s="59"/>
      <c r="H8" s="59"/>
      <c r="I8" s="70"/>
      <c r="J8" s="80"/>
      <c r="K8" s="59"/>
      <c r="L8" s="59"/>
      <c r="M8" s="70"/>
      <c r="N8" s="59"/>
      <c r="O8" s="80"/>
    </row>
    <row r="9" spans="1:15" x14ac:dyDescent="0.35">
      <c r="A9" s="60" t="s">
        <v>120</v>
      </c>
      <c r="B9" s="75"/>
      <c r="C9" s="61">
        <v>0</v>
      </c>
      <c r="D9" s="61">
        <v>0</v>
      </c>
      <c r="E9" s="71">
        <v>0</v>
      </c>
      <c r="F9" s="81"/>
      <c r="G9" s="61">
        <v>0</v>
      </c>
      <c r="H9" s="61">
        <v>0</v>
      </c>
      <c r="I9" s="71">
        <v>0</v>
      </c>
      <c r="J9" s="81"/>
      <c r="K9" s="61">
        <v>0</v>
      </c>
      <c r="L9" s="61">
        <v>0</v>
      </c>
      <c r="M9" s="71">
        <v>0</v>
      </c>
      <c r="N9" s="61"/>
      <c r="O9" s="81">
        <v>0</v>
      </c>
    </row>
    <row r="10" spans="1:15" x14ac:dyDescent="0.35">
      <c r="A10" s="62" t="s">
        <v>52</v>
      </c>
      <c r="B10" s="76"/>
      <c r="C10" s="61">
        <v>0</v>
      </c>
      <c r="D10" s="61">
        <v>0</v>
      </c>
      <c r="E10" s="71">
        <v>0</v>
      </c>
      <c r="F10" s="82"/>
      <c r="G10" s="61">
        <v>0</v>
      </c>
      <c r="H10" s="61">
        <v>0</v>
      </c>
      <c r="I10" s="71">
        <v>0</v>
      </c>
      <c r="J10" s="81"/>
      <c r="K10" s="61">
        <v>0</v>
      </c>
      <c r="L10" s="61">
        <v>0</v>
      </c>
      <c r="M10" s="71">
        <v>0</v>
      </c>
      <c r="N10" s="63"/>
      <c r="O10" s="82"/>
    </row>
    <row r="11" spans="1:15" x14ac:dyDescent="0.35">
      <c r="A11" s="64" t="s">
        <v>121</v>
      </c>
      <c r="B11" s="77"/>
      <c r="C11" s="61">
        <v>0</v>
      </c>
      <c r="D11" s="61">
        <v>0</v>
      </c>
      <c r="E11" s="71">
        <v>0</v>
      </c>
      <c r="F11" s="82"/>
      <c r="G11" s="61">
        <v>0</v>
      </c>
      <c r="H11" s="61">
        <v>0</v>
      </c>
      <c r="I11" s="71">
        <v>0</v>
      </c>
      <c r="J11" s="81"/>
      <c r="K11" s="61">
        <v>0</v>
      </c>
      <c r="L11" s="61">
        <v>0</v>
      </c>
      <c r="M11" s="71">
        <v>0</v>
      </c>
      <c r="N11" s="65"/>
      <c r="O11" s="157"/>
    </row>
    <row r="12" spans="1:15" x14ac:dyDescent="0.35">
      <c r="A12" s="8" t="s">
        <v>128</v>
      </c>
      <c r="B12" s="74"/>
      <c r="C12" s="61">
        <v>0</v>
      </c>
      <c r="D12" s="61">
        <v>0</v>
      </c>
      <c r="E12" s="71">
        <v>0</v>
      </c>
      <c r="F12" s="82"/>
      <c r="G12" s="61">
        <v>0</v>
      </c>
      <c r="H12" s="61">
        <v>0</v>
      </c>
      <c r="I12" s="71">
        <v>0</v>
      </c>
      <c r="J12" s="81"/>
      <c r="K12" s="61">
        <v>0</v>
      </c>
      <c r="L12" s="61">
        <v>0</v>
      </c>
      <c r="M12" s="71">
        <v>0</v>
      </c>
      <c r="N12" s="61"/>
      <c r="O12" s="81"/>
    </row>
    <row r="13" spans="1:15" x14ac:dyDescent="0.35">
      <c r="A13" s="8" t="s">
        <v>174</v>
      </c>
      <c r="B13" s="74"/>
      <c r="C13" s="61">
        <v>0</v>
      </c>
      <c r="D13" s="61">
        <v>0</v>
      </c>
      <c r="E13" s="71">
        <v>0</v>
      </c>
      <c r="F13" s="82"/>
      <c r="G13" s="61">
        <v>0</v>
      </c>
      <c r="H13" s="61">
        <v>0</v>
      </c>
      <c r="I13" s="71">
        <v>0</v>
      </c>
      <c r="J13" s="81"/>
      <c r="K13" s="61">
        <v>0</v>
      </c>
      <c r="L13" s="61">
        <v>0</v>
      </c>
      <c r="M13" s="71">
        <v>0</v>
      </c>
      <c r="N13" s="61"/>
      <c r="O13" s="81"/>
    </row>
    <row r="14" spans="1:15" x14ac:dyDescent="0.35">
      <c r="A14" s="66" t="s">
        <v>122</v>
      </c>
      <c r="B14" s="78"/>
      <c r="C14" s="61">
        <v>0</v>
      </c>
      <c r="D14" s="61">
        <v>0</v>
      </c>
      <c r="E14" s="71">
        <v>0</v>
      </c>
      <c r="F14" s="82"/>
      <c r="G14" s="61">
        <v>0</v>
      </c>
      <c r="H14" s="61">
        <v>0</v>
      </c>
      <c r="I14" s="71">
        <v>0</v>
      </c>
      <c r="J14" s="81"/>
      <c r="K14" s="61">
        <v>0</v>
      </c>
      <c r="L14" s="61">
        <v>0</v>
      </c>
      <c r="M14" s="71">
        <v>0</v>
      </c>
      <c r="N14" s="61"/>
      <c r="O14" s="81"/>
    </row>
    <row r="15" spans="1:15" x14ac:dyDescent="0.35">
      <c r="A15" s="66" t="s">
        <v>123</v>
      </c>
      <c r="B15" s="78"/>
      <c r="C15" s="61">
        <v>0</v>
      </c>
      <c r="D15" s="61">
        <v>0</v>
      </c>
      <c r="E15" s="71">
        <v>0</v>
      </c>
      <c r="F15" s="82"/>
      <c r="G15" s="61">
        <v>0</v>
      </c>
      <c r="H15" s="61">
        <v>0</v>
      </c>
      <c r="I15" s="71">
        <v>0</v>
      </c>
      <c r="J15" s="81"/>
      <c r="K15" s="61">
        <v>0</v>
      </c>
      <c r="L15" s="61">
        <v>0</v>
      </c>
      <c r="M15" s="71">
        <v>0</v>
      </c>
      <c r="N15" s="65"/>
      <c r="O15" s="157"/>
    </row>
    <row r="16" spans="1:15" x14ac:dyDescent="0.35">
      <c r="A16" s="66"/>
      <c r="B16" s="78"/>
      <c r="C16" s="67"/>
      <c r="D16" s="67"/>
      <c r="E16" s="72"/>
      <c r="F16" s="83"/>
      <c r="G16" s="68"/>
      <c r="H16" s="67"/>
      <c r="I16" s="72"/>
      <c r="J16" s="83"/>
      <c r="K16" s="67"/>
      <c r="L16" s="67"/>
      <c r="M16" s="72"/>
      <c r="N16" s="67"/>
      <c r="O16" s="83"/>
    </row>
    <row r="17" spans="1:15" x14ac:dyDescent="0.35">
      <c r="A17" s="59" t="s">
        <v>124</v>
      </c>
      <c r="B17" s="70"/>
      <c r="C17" s="59"/>
      <c r="D17" s="59"/>
      <c r="E17" s="70"/>
      <c r="F17" s="80"/>
      <c r="G17" s="69"/>
      <c r="H17" s="59"/>
      <c r="I17" s="70"/>
      <c r="J17" s="80"/>
      <c r="K17" s="59"/>
      <c r="L17" s="59"/>
      <c r="M17" s="70"/>
      <c r="N17" s="59"/>
      <c r="O17" s="80"/>
    </row>
    <row r="18" spans="1:15" x14ac:dyDescent="0.35">
      <c r="A18" s="60" t="s">
        <v>120</v>
      </c>
      <c r="B18" s="75"/>
      <c r="C18" s="61">
        <v>0</v>
      </c>
      <c r="D18" s="61">
        <v>0</v>
      </c>
      <c r="E18" s="71">
        <v>0</v>
      </c>
      <c r="F18" s="81"/>
      <c r="G18" s="61">
        <v>0</v>
      </c>
      <c r="H18" s="61">
        <v>0</v>
      </c>
      <c r="I18" s="71">
        <v>0</v>
      </c>
      <c r="J18" s="81"/>
      <c r="K18" s="61">
        <v>0</v>
      </c>
      <c r="L18" s="61">
        <v>0</v>
      </c>
      <c r="M18" s="71">
        <v>0</v>
      </c>
      <c r="N18" s="61"/>
      <c r="O18" s="81">
        <v>0</v>
      </c>
    </row>
    <row r="19" spans="1:15" x14ac:dyDescent="0.35">
      <c r="A19" s="62" t="s">
        <v>52</v>
      </c>
      <c r="B19" s="76"/>
      <c r="C19" s="61">
        <v>0</v>
      </c>
      <c r="D19" s="61">
        <v>0</v>
      </c>
      <c r="E19" s="71">
        <v>0</v>
      </c>
      <c r="F19" s="82"/>
      <c r="G19" s="61">
        <v>0</v>
      </c>
      <c r="H19" s="61">
        <v>0</v>
      </c>
      <c r="I19" s="71">
        <v>0</v>
      </c>
      <c r="J19" s="81"/>
      <c r="K19" s="61">
        <v>0</v>
      </c>
      <c r="L19" s="61">
        <v>0</v>
      </c>
      <c r="M19" s="71">
        <v>0</v>
      </c>
      <c r="N19" s="63"/>
      <c r="O19" s="82"/>
    </row>
    <row r="20" spans="1:15" x14ac:dyDescent="0.35">
      <c r="A20" s="64" t="s">
        <v>121</v>
      </c>
      <c r="B20" s="77"/>
      <c r="C20" s="61">
        <v>0</v>
      </c>
      <c r="D20" s="61">
        <v>0</v>
      </c>
      <c r="E20" s="71">
        <v>0</v>
      </c>
      <c r="F20" s="82"/>
      <c r="G20" s="61">
        <v>0</v>
      </c>
      <c r="H20" s="61">
        <v>0</v>
      </c>
      <c r="I20" s="71">
        <v>0</v>
      </c>
      <c r="J20" s="81"/>
      <c r="K20" s="61">
        <v>0</v>
      </c>
      <c r="L20" s="61">
        <v>0</v>
      </c>
      <c r="M20" s="71">
        <v>0</v>
      </c>
      <c r="N20" s="65"/>
      <c r="O20" s="157"/>
    </row>
    <row r="21" spans="1:15" x14ac:dyDescent="0.35">
      <c r="A21" s="8" t="s">
        <v>128</v>
      </c>
      <c r="B21" s="74"/>
      <c r="C21" s="61">
        <v>0</v>
      </c>
      <c r="D21" s="61">
        <v>0</v>
      </c>
      <c r="E21" s="71">
        <v>0</v>
      </c>
      <c r="F21" s="82"/>
      <c r="G21" s="61">
        <v>0</v>
      </c>
      <c r="H21" s="61">
        <v>0</v>
      </c>
      <c r="I21" s="71">
        <v>0</v>
      </c>
      <c r="J21" s="81"/>
      <c r="K21" s="61">
        <v>0</v>
      </c>
      <c r="L21" s="61">
        <v>0</v>
      </c>
      <c r="M21" s="71">
        <v>0</v>
      </c>
      <c r="N21" s="61"/>
      <c r="O21" s="81"/>
    </row>
    <row r="22" spans="1:15" x14ac:dyDescent="0.35">
      <c r="A22" s="8" t="s">
        <v>174</v>
      </c>
      <c r="B22" s="74"/>
      <c r="C22" s="61">
        <v>0</v>
      </c>
      <c r="D22" s="61">
        <v>0</v>
      </c>
      <c r="E22" s="71">
        <v>0</v>
      </c>
      <c r="F22" s="82"/>
      <c r="G22" s="61">
        <v>0</v>
      </c>
      <c r="H22" s="61">
        <v>0</v>
      </c>
      <c r="I22" s="71">
        <v>0</v>
      </c>
      <c r="J22" s="81"/>
      <c r="K22" s="61">
        <v>0</v>
      </c>
      <c r="L22" s="61">
        <v>0</v>
      </c>
      <c r="M22" s="71">
        <v>0</v>
      </c>
      <c r="N22" s="61"/>
      <c r="O22" s="81"/>
    </row>
    <row r="23" spans="1:15" x14ac:dyDescent="0.35">
      <c r="A23" s="66" t="s">
        <v>122</v>
      </c>
      <c r="B23" s="78"/>
      <c r="C23" s="61">
        <v>0</v>
      </c>
      <c r="D23" s="61">
        <v>0</v>
      </c>
      <c r="E23" s="71">
        <v>0</v>
      </c>
      <c r="F23" s="82"/>
      <c r="G23" s="61">
        <v>0</v>
      </c>
      <c r="H23" s="61">
        <v>0</v>
      </c>
      <c r="I23" s="71">
        <v>0</v>
      </c>
      <c r="J23" s="81"/>
      <c r="K23" s="61">
        <v>0</v>
      </c>
      <c r="L23" s="61">
        <v>0</v>
      </c>
      <c r="M23" s="71">
        <v>0</v>
      </c>
      <c r="N23" s="61"/>
      <c r="O23" s="81"/>
    </row>
    <row r="24" spans="1:15" x14ac:dyDescent="0.35">
      <c r="A24" s="66" t="s">
        <v>123</v>
      </c>
      <c r="B24" s="78"/>
      <c r="C24" s="61">
        <v>0</v>
      </c>
      <c r="D24" s="61">
        <v>0</v>
      </c>
      <c r="E24" s="71">
        <v>0</v>
      </c>
      <c r="F24" s="82"/>
      <c r="G24" s="61">
        <v>0</v>
      </c>
      <c r="H24" s="61">
        <v>0</v>
      </c>
      <c r="I24" s="71">
        <v>0</v>
      </c>
      <c r="J24" s="81"/>
      <c r="K24" s="61">
        <v>0</v>
      </c>
      <c r="L24" s="61">
        <v>0</v>
      </c>
      <c r="M24" s="71">
        <v>0</v>
      </c>
      <c r="N24" s="65"/>
      <c r="O24" s="157"/>
    </row>
    <row r="25" spans="1:15" x14ac:dyDescent="0.35">
      <c r="A25" s="66"/>
      <c r="B25" s="78"/>
      <c r="C25" s="67"/>
      <c r="D25" s="67"/>
      <c r="E25" s="72"/>
      <c r="F25" s="83"/>
      <c r="G25" s="68"/>
      <c r="H25" s="67"/>
      <c r="I25" s="72"/>
      <c r="J25" s="83"/>
      <c r="K25" s="67"/>
      <c r="L25" s="67"/>
      <c r="M25" s="72"/>
      <c r="N25" s="67"/>
      <c r="O25" s="83"/>
    </row>
    <row r="26" spans="1:15" x14ac:dyDescent="0.35">
      <c r="A26" s="59" t="s">
        <v>125</v>
      </c>
      <c r="B26" s="70"/>
      <c r="C26" s="59"/>
      <c r="D26" s="59"/>
      <c r="E26" s="70"/>
      <c r="F26" s="80"/>
      <c r="G26" s="69"/>
      <c r="H26" s="59"/>
      <c r="I26" s="70"/>
      <c r="J26" s="80"/>
      <c r="K26" s="59"/>
      <c r="L26" s="59"/>
      <c r="M26" s="70"/>
      <c r="N26" s="59"/>
      <c r="O26" s="80"/>
    </row>
    <row r="27" spans="1:15" x14ac:dyDescent="0.35">
      <c r="A27" s="60" t="s">
        <v>120</v>
      </c>
      <c r="B27" s="75"/>
      <c r="C27" s="61">
        <v>0</v>
      </c>
      <c r="D27" s="61">
        <v>0</v>
      </c>
      <c r="E27" s="71">
        <v>0</v>
      </c>
      <c r="F27" s="81"/>
      <c r="G27" s="61">
        <v>0</v>
      </c>
      <c r="H27" s="61">
        <v>0</v>
      </c>
      <c r="I27" s="148">
        <v>1</v>
      </c>
      <c r="J27" s="81"/>
      <c r="K27" s="61">
        <v>0</v>
      </c>
      <c r="L27" s="61">
        <v>0</v>
      </c>
      <c r="M27" s="71">
        <v>0</v>
      </c>
      <c r="N27" s="61"/>
      <c r="O27" s="81">
        <v>1</v>
      </c>
    </row>
    <row r="28" spans="1:15" x14ac:dyDescent="0.35">
      <c r="A28" s="62" t="s">
        <v>52</v>
      </c>
      <c r="B28" s="76"/>
      <c r="C28" s="61">
        <v>0</v>
      </c>
      <c r="D28" s="61">
        <v>0</v>
      </c>
      <c r="E28" s="71">
        <v>0</v>
      </c>
      <c r="F28" s="82"/>
      <c r="G28" s="61">
        <v>0</v>
      </c>
      <c r="H28" s="61">
        <v>0</v>
      </c>
      <c r="I28" s="71">
        <v>32.063519999999997</v>
      </c>
      <c r="J28" s="81"/>
      <c r="K28" s="61">
        <v>0</v>
      </c>
      <c r="L28" s="61">
        <v>0</v>
      </c>
      <c r="M28" s="71">
        <v>0</v>
      </c>
      <c r="N28" s="63"/>
      <c r="O28" s="82"/>
    </row>
    <row r="29" spans="1:15" x14ac:dyDescent="0.35">
      <c r="A29" s="64" t="s">
        <v>121</v>
      </c>
      <c r="B29" s="77"/>
      <c r="C29" s="61">
        <v>0</v>
      </c>
      <c r="D29" s="61">
        <v>0</v>
      </c>
      <c r="E29" s="71">
        <v>0</v>
      </c>
      <c r="F29" s="82"/>
      <c r="G29" s="61">
        <v>0</v>
      </c>
      <c r="H29" s="61">
        <v>0</v>
      </c>
      <c r="I29" s="150">
        <v>0.71510174461628107</v>
      </c>
      <c r="J29" s="81"/>
      <c r="K29" s="61">
        <v>0</v>
      </c>
      <c r="L29" s="61">
        <v>0</v>
      </c>
      <c r="M29" s="71">
        <v>0</v>
      </c>
      <c r="N29" s="65"/>
      <c r="O29" s="157"/>
    </row>
    <row r="30" spans="1:15" x14ac:dyDescent="0.35">
      <c r="A30" s="8" t="s">
        <v>128</v>
      </c>
      <c r="B30" s="74"/>
      <c r="C30" s="61">
        <v>0</v>
      </c>
      <c r="D30" s="61">
        <v>0</v>
      </c>
      <c r="E30" s="71">
        <v>0</v>
      </c>
      <c r="F30" s="82"/>
      <c r="G30" s="61">
        <v>0</v>
      </c>
      <c r="H30" s="61">
        <v>0</v>
      </c>
      <c r="I30" s="71">
        <v>309058.3334834667</v>
      </c>
      <c r="J30" s="81"/>
      <c r="K30" s="61">
        <v>0</v>
      </c>
      <c r="L30" s="61">
        <v>0</v>
      </c>
      <c r="M30" s="71">
        <v>0</v>
      </c>
      <c r="N30" s="61"/>
      <c r="O30" s="81"/>
    </row>
    <row r="31" spans="1:15" x14ac:dyDescent="0.35">
      <c r="A31" s="8" t="s">
        <v>174</v>
      </c>
      <c r="B31" s="74"/>
      <c r="C31" s="61">
        <v>0</v>
      </c>
      <c r="D31" s="61">
        <v>0</v>
      </c>
      <c r="E31" s="71">
        <v>0</v>
      </c>
      <c r="F31" s="82"/>
      <c r="G31" s="61">
        <v>0</v>
      </c>
      <c r="H31" s="61">
        <v>0</v>
      </c>
      <c r="I31" s="71">
        <v>418603.68176906672</v>
      </c>
      <c r="J31" s="81"/>
      <c r="K31" s="61">
        <v>0</v>
      </c>
      <c r="L31" s="61">
        <v>0</v>
      </c>
      <c r="M31" s="71">
        <v>0</v>
      </c>
      <c r="N31" s="61"/>
      <c r="O31" s="81"/>
    </row>
    <row r="32" spans="1:15" x14ac:dyDescent="0.35">
      <c r="A32" s="66" t="s">
        <v>122</v>
      </c>
      <c r="B32" s="78"/>
      <c r="C32" s="61">
        <v>0</v>
      </c>
      <c r="D32" s="61">
        <v>0</v>
      </c>
      <c r="E32" s="71">
        <v>0</v>
      </c>
      <c r="F32" s="82"/>
      <c r="G32" s="61">
        <v>0</v>
      </c>
      <c r="H32" s="61">
        <v>0</v>
      </c>
      <c r="I32" s="71">
        <v>109545.34828560002</v>
      </c>
      <c r="J32" s="81"/>
      <c r="K32" s="61">
        <v>0</v>
      </c>
      <c r="L32" s="61">
        <v>0</v>
      </c>
      <c r="M32" s="71">
        <v>0</v>
      </c>
      <c r="N32" s="61"/>
      <c r="O32" s="81"/>
    </row>
    <row r="33" spans="1:15" x14ac:dyDescent="0.35">
      <c r="A33" s="66" t="s">
        <v>123</v>
      </c>
      <c r="B33" s="78"/>
      <c r="C33" s="61">
        <v>0</v>
      </c>
      <c r="D33" s="61">
        <v>0</v>
      </c>
      <c r="E33" s="71">
        <v>0</v>
      </c>
      <c r="F33" s="82"/>
      <c r="G33" s="61">
        <v>0</v>
      </c>
      <c r="H33" s="61">
        <v>0</v>
      </c>
      <c r="I33" s="150">
        <v>0.10842811491250655</v>
      </c>
      <c r="J33" s="81"/>
      <c r="K33" s="61">
        <v>0</v>
      </c>
      <c r="L33" s="61">
        <v>0</v>
      </c>
      <c r="M33" s="71">
        <v>0</v>
      </c>
      <c r="N33" s="65"/>
      <c r="O33" s="157"/>
    </row>
    <row r="34" spans="1:15" x14ac:dyDescent="0.35">
      <c r="A34" s="66"/>
      <c r="B34" s="78"/>
      <c r="C34" s="67"/>
      <c r="D34" s="67"/>
      <c r="E34" s="72"/>
      <c r="F34" s="83"/>
      <c r="G34" s="68"/>
      <c r="H34" s="67"/>
      <c r="I34" s="72"/>
      <c r="J34" s="83"/>
      <c r="K34" s="67"/>
      <c r="L34" s="67"/>
      <c r="M34" s="72"/>
      <c r="N34" s="67"/>
      <c r="O34" s="83"/>
    </row>
    <row r="35" spans="1:15" x14ac:dyDescent="0.35">
      <c r="A35" s="59" t="s">
        <v>126</v>
      </c>
      <c r="B35" s="70"/>
      <c r="C35" s="59"/>
      <c r="D35" s="59"/>
      <c r="E35" s="70"/>
      <c r="F35" s="80"/>
      <c r="G35" s="69"/>
      <c r="H35" s="59"/>
      <c r="I35" s="70"/>
      <c r="J35" s="80"/>
      <c r="K35" s="59"/>
      <c r="L35" s="59"/>
      <c r="M35" s="70"/>
      <c r="N35" s="59"/>
      <c r="O35" s="80"/>
    </row>
    <row r="36" spans="1:15" x14ac:dyDescent="0.35">
      <c r="A36" s="60" t="s">
        <v>120</v>
      </c>
      <c r="B36" s="75"/>
      <c r="C36" s="61">
        <v>0</v>
      </c>
      <c r="D36" s="61">
        <v>0</v>
      </c>
      <c r="E36" s="71">
        <v>0</v>
      </c>
      <c r="F36" s="81"/>
      <c r="G36" s="61">
        <v>2</v>
      </c>
      <c r="H36" s="61">
        <v>0</v>
      </c>
      <c r="I36" s="71">
        <v>0</v>
      </c>
      <c r="J36" s="81"/>
      <c r="K36" s="61">
        <v>0</v>
      </c>
      <c r="L36" s="61">
        <v>0</v>
      </c>
      <c r="M36" s="71">
        <v>0</v>
      </c>
      <c r="N36" s="61"/>
      <c r="O36" s="81">
        <v>2</v>
      </c>
    </row>
    <row r="37" spans="1:15" x14ac:dyDescent="0.35">
      <c r="A37" s="62" t="s">
        <v>52</v>
      </c>
      <c r="B37" s="76"/>
      <c r="C37" s="61">
        <v>0</v>
      </c>
      <c r="D37" s="61">
        <v>0</v>
      </c>
      <c r="E37" s="71">
        <v>0</v>
      </c>
      <c r="F37" s="82"/>
      <c r="G37" s="61">
        <v>88.309145000000001</v>
      </c>
      <c r="H37" s="61">
        <v>0</v>
      </c>
      <c r="I37" s="71">
        <v>0</v>
      </c>
      <c r="J37" s="81"/>
      <c r="K37" s="61">
        <v>0</v>
      </c>
      <c r="L37" s="61">
        <v>0</v>
      </c>
      <c r="M37" s="71">
        <v>0</v>
      </c>
      <c r="N37" s="63"/>
      <c r="O37" s="82"/>
    </row>
    <row r="38" spans="1:15" x14ac:dyDescent="0.35">
      <c r="A38" s="64" t="s">
        <v>121</v>
      </c>
      <c r="B38" s="77"/>
      <c r="C38" s="61">
        <v>0</v>
      </c>
      <c r="D38" s="61">
        <v>0</v>
      </c>
      <c r="E38" s="71">
        <v>0</v>
      </c>
      <c r="F38" s="82"/>
      <c r="G38" s="149">
        <v>0.5809118538077358</v>
      </c>
      <c r="H38" s="61">
        <v>0</v>
      </c>
      <c r="I38" s="71">
        <v>0</v>
      </c>
      <c r="J38" s="81"/>
      <c r="K38" s="61">
        <v>0</v>
      </c>
      <c r="L38" s="61">
        <v>0</v>
      </c>
      <c r="M38" s="71">
        <v>0</v>
      </c>
      <c r="N38" s="65"/>
      <c r="O38" s="157"/>
    </row>
    <row r="39" spans="1:15" x14ac:dyDescent="0.35">
      <c r="A39" s="8" t="s">
        <v>128</v>
      </c>
      <c r="B39" s="74"/>
      <c r="C39" s="61">
        <v>0</v>
      </c>
      <c r="D39" s="61">
        <v>0</v>
      </c>
      <c r="E39" s="71">
        <v>0</v>
      </c>
      <c r="F39" s="82"/>
      <c r="G39" s="61">
        <v>575390.06131808751</v>
      </c>
      <c r="H39" s="61">
        <v>0</v>
      </c>
      <c r="I39" s="71">
        <v>0</v>
      </c>
      <c r="J39" s="81"/>
      <c r="K39" s="61">
        <v>0</v>
      </c>
      <c r="L39" s="61">
        <v>0</v>
      </c>
      <c r="M39" s="71">
        <v>0</v>
      </c>
      <c r="N39" s="61"/>
      <c r="O39" s="81"/>
    </row>
    <row r="40" spans="1:15" x14ac:dyDescent="0.35">
      <c r="A40" s="8" t="s">
        <v>174</v>
      </c>
      <c r="B40" s="74"/>
      <c r="C40" s="61">
        <v>0</v>
      </c>
      <c r="D40" s="61">
        <v>0</v>
      </c>
      <c r="E40" s="71">
        <v>0</v>
      </c>
      <c r="F40" s="82"/>
      <c r="G40" s="61">
        <v>816062.67329630419</v>
      </c>
      <c r="H40" s="61">
        <v>0</v>
      </c>
      <c r="I40" s="71">
        <v>0</v>
      </c>
      <c r="J40" s="81"/>
      <c r="K40" s="61">
        <v>0</v>
      </c>
      <c r="L40" s="61">
        <v>0</v>
      </c>
      <c r="M40" s="71">
        <v>0</v>
      </c>
      <c r="N40" s="61"/>
      <c r="O40" s="81"/>
    </row>
    <row r="41" spans="1:15" x14ac:dyDescent="0.35">
      <c r="A41" s="66" t="s">
        <v>122</v>
      </c>
      <c r="B41" s="78"/>
      <c r="C41" s="61">
        <v>0</v>
      </c>
      <c r="D41" s="61">
        <v>0</v>
      </c>
      <c r="E41" s="71">
        <v>0</v>
      </c>
      <c r="F41" s="82"/>
      <c r="G41" s="61">
        <v>240672.61197821671</v>
      </c>
      <c r="H41" s="61">
        <v>0</v>
      </c>
      <c r="I41" s="71">
        <v>0</v>
      </c>
      <c r="J41" s="81"/>
      <c r="K41" s="61">
        <v>0</v>
      </c>
      <c r="L41" s="61">
        <v>0</v>
      </c>
      <c r="M41" s="71">
        <v>0</v>
      </c>
      <c r="N41" s="61"/>
      <c r="O41" s="81"/>
    </row>
    <row r="42" spans="1:15" x14ac:dyDescent="0.35">
      <c r="A42" s="66" t="s">
        <v>123</v>
      </c>
      <c r="B42" s="78"/>
      <c r="C42" s="61">
        <v>0</v>
      </c>
      <c r="D42" s="61">
        <v>0</v>
      </c>
      <c r="E42" s="71">
        <v>0</v>
      </c>
      <c r="F42" s="82"/>
      <c r="G42" s="149">
        <v>0.11770300138677087</v>
      </c>
      <c r="H42" s="61">
        <v>0</v>
      </c>
      <c r="I42" s="71">
        <v>0</v>
      </c>
      <c r="J42" s="81"/>
      <c r="K42" s="61">
        <v>0</v>
      </c>
      <c r="L42" s="61">
        <v>0</v>
      </c>
      <c r="M42" s="71">
        <v>0</v>
      </c>
      <c r="N42" s="65"/>
      <c r="O42" s="157"/>
    </row>
    <row r="43" spans="1:15" x14ac:dyDescent="0.35">
      <c r="A43" s="66"/>
      <c r="B43" s="78"/>
      <c r="C43" s="67"/>
      <c r="D43" s="67"/>
      <c r="E43" s="72"/>
      <c r="F43" s="83"/>
      <c r="G43" s="67"/>
      <c r="H43" s="67"/>
      <c r="I43" s="72"/>
      <c r="J43" s="83"/>
      <c r="K43" s="61"/>
      <c r="L43" s="61"/>
      <c r="M43" s="71"/>
      <c r="N43" s="67"/>
      <c r="O43" s="83"/>
    </row>
    <row r="44" spans="1:15" x14ac:dyDescent="0.35">
      <c r="A44" s="59" t="s">
        <v>127</v>
      </c>
      <c r="B44" s="70"/>
      <c r="C44" s="59"/>
      <c r="D44" s="59"/>
      <c r="E44" s="70"/>
      <c r="F44" s="80"/>
      <c r="G44" s="59"/>
      <c r="H44" s="59"/>
      <c r="I44" s="70"/>
      <c r="J44" s="80"/>
      <c r="K44" s="59"/>
      <c r="L44" s="59"/>
      <c r="M44" s="70"/>
      <c r="N44" s="59"/>
      <c r="O44" s="80"/>
    </row>
    <row r="45" spans="1:15" x14ac:dyDescent="0.35">
      <c r="A45" s="60" t="s">
        <v>120</v>
      </c>
      <c r="B45" s="75"/>
      <c r="C45" s="61">
        <v>0</v>
      </c>
      <c r="D45" s="61">
        <v>0</v>
      </c>
      <c r="E45" s="71">
        <v>0</v>
      </c>
      <c r="F45" s="81"/>
      <c r="G45" s="61">
        <v>2</v>
      </c>
      <c r="H45" s="61">
        <v>0</v>
      </c>
      <c r="I45" s="71">
        <v>1</v>
      </c>
      <c r="J45" s="81"/>
      <c r="K45" s="61">
        <v>0</v>
      </c>
      <c r="L45" s="61">
        <v>0</v>
      </c>
      <c r="M45" s="71">
        <v>0</v>
      </c>
      <c r="N45" s="61"/>
      <c r="O45" s="81">
        <v>3</v>
      </c>
    </row>
    <row r="46" spans="1:15" x14ac:dyDescent="0.35">
      <c r="A46" s="62" t="s">
        <v>52</v>
      </c>
      <c r="B46" s="76"/>
      <c r="C46" s="61">
        <v>0</v>
      </c>
      <c r="D46" s="61">
        <v>0</v>
      </c>
      <c r="E46" s="71">
        <v>0</v>
      </c>
      <c r="F46" s="82"/>
      <c r="G46" s="61">
        <v>88.309145000000001</v>
      </c>
      <c r="H46" s="61">
        <v>0</v>
      </c>
      <c r="I46" s="71">
        <v>32.063519999999997</v>
      </c>
      <c r="J46" s="81"/>
      <c r="K46" s="61">
        <v>0</v>
      </c>
      <c r="L46" s="61">
        <v>0</v>
      </c>
      <c r="M46" s="71">
        <v>0</v>
      </c>
      <c r="N46" s="63"/>
      <c r="O46" s="82"/>
    </row>
    <row r="47" spans="1:15" x14ac:dyDescent="0.35">
      <c r="A47" s="64" t="s">
        <v>121</v>
      </c>
      <c r="B47" s="77"/>
      <c r="C47" s="61">
        <v>0</v>
      </c>
      <c r="D47" s="61">
        <v>0</v>
      </c>
      <c r="E47" s="71">
        <v>0</v>
      </c>
      <c r="F47" s="82"/>
      <c r="G47" s="149">
        <v>0.5809118538077358</v>
      </c>
      <c r="H47" s="61">
        <v>0</v>
      </c>
      <c r="I47" s="150">
        <v>0.71510174461628107</v>
      </c>
      <c r="J47" s="81"/>
      <c r="K47" s="61">
        <v>0</v>
      </c>
      <c r="L47" s="61">
        <v>0</v>
      </c>
      <c r="M47" s="71">
        <v>0</v>
      </c>
      <c r="N47" s="65"/>
      <c r="O47" s="157"/>
    </row>
    <row r="48" spans="1:15" x14ac:dyDescent="0.35">
      <c r="A48" s="8" t="s">
        <v>128</v>
      </c>
      <c r="B48" s="74"/>
      <c r="C48" s="61">
        <v>0</v>
      </c>
      <c r="D48" s="61">
        <v>0</v>
      </c>
      <c r="E48" s="71">
        <v>0</v>
      </c>
      <c r="F48" s="82"/>
      <c r="G48" s="61">
        <v>575390.06131808751</v>
      </c>
      <c r="H48" s="61">
        <v>0</v>
      </c>
      <c r="I48" s="71">
        <v>309058.3334834667</v>
      </c>
      <c r="J48" s="81"/>
      <c r="K48" s="61">
        <v>0</v>
      </c>
      <c r="L48" s="61">
        <v>0</v>
      </c>
      <c r="M48" s="71">
        <v>0</v>
      </c>
      <c r="N48" s="61"/>
      <c r="O48" s="81"/>
    </row>
    <row r="49" spans="1:15" x14ac:dyDescent="0.35">
      <c r="A49" s="8" t="s">
        <v>174</v>
      </c>
      <c r="B49" s="74"/>
      <c r="C49" s="61">
        <v>0</v>
      </c>
      <c r="D49" s="61">
        <v>0</v>
      </c>
      <c r="E49" s="71">
        <v>0</v>
      </c>
      <c r="F49" s="82"/>
      <c r="G49" s="61">
        <v>816062.67329630419</v>
      </c>
      <c r="H49" s="61">
        <v>0</v>
      </c>
      <c r="I49" s="71">
        <v>418603.68176906672</v>
      </c>
      <c r="J49" s="81"/>
      <c r="K49" s="61">
        <v>0</v>
      </c>
      <c r="L49" s="61">
        <v>0</v>
      </c>
      <c r="M49" s="71">
        <v>0</v>
      </c>
      <c r="N49" s="61"/>
      <c r="O49" s="81"/>
    </row>
    <row r="50" spans="1:15" x14ac:dyDescent="0.35">
      <c r="A50" s="66" t="s">
        <v>122</v>
      </c>
      <c r="B50" s="78"/>
      <c r="C50" s="61">
        <v>0</v>
      </c>
      <c r="D50" s="61">
        <v>0</v>
      </c>
      <c r="E50" s="71">
        <v>0</v>
      </c>
      <c r="F50" s="82"/>
      <c r="G50" s="61">
        <v>240672.61197821671</v>
      </c>
      <c r="H50" s="61">
        <v>0</v>
      </c>
      <c r="I50" s="71">
        <v>109545.34828560002</v>
      </c>
      <c r="J50" s="81"/>
      <c r="K50" s="61">
        <v>0</v>
      </c>
      <c r="L50" s="61">
        <v>0</v>
      </c>
      <c r="M50" s="71">
        <v>0</v>
      </c>
      <c r="N50" s="61"/>
      <c r="O50" s="81"/>
    </row>
    <row r="51" spans="1:15" x14ac:dyDescent="0.35">
      <c r="A51" s="66" t="s">
        <v>123</v>
      </c>
      <c r="B51" s="78"/>
      <c r="C51" s="84">
        <v>0</v>
      </c>
      <c r="D51" s="85">
        <v>0</v>
      </c>
      <c r="E51" s="86">
        <v>0</v>
      </c>
      <c r="F51" s="82"/>
      <c r="G51" s="151">
        <v>0.11770300138677087</v>
      </c>
      <c r="H51" s="85">
        <v>0</v>
      </c>
      <c r="I51" s="152">
        <v>0.10842811491250655</v>
      </c>
      <c r="J51" s="81"/>
      <c r="K51" s="84">
        <v>0</v>
      </c>
      <c r="L51" s="85">
        <v>0</v>
      </c>
      <c r="M51" s="86">
        <v>0</v>
      </c>
      <c r="N51" s="65"/>
      <c r="O51" s="158"/>
    </row>
  </sheetData>
  <mergeCells count="1">
    <mergeCell ref="A1:O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86884-002E-4A33-A415-24FEE0068A5F}">
  <sheetPr>
    <pageSetUpPr fitToPage="1"/>
  </sheetPr>
  <dimension ref="A1:D39"/>
  <sheetViews>
    <sheetView showGridLines="0" zoomScaleNormal="100" workbookViewId="0">
      <selection sqref="A1:D1"/>
    </sheetView>
  </sheetViews>
  <sheetFormatPr defaultColWidth="8.453125" defaultRowHeight="11.5" x14ac:dyDescent="0.35"/>
  <cols>
    <col min="1" max="1" width="36.54296875" style="44" customWidth="1"/>
    <col min="2" max="2" width="16.26953125" style="44" customWidth="1"/>
    <col min="3" max="3" width="39.7265625" style="44" customWidth="1"/>
    <col min="4" max="4" width="36.54296875" style="44" customWidth="1"/>
    <col min="5" max="16384" width="8.453125" style="44"/>
  </cols>
  <sheetData>
    <row r="1" spans="1:4" ht="14.5" customHeight="1" x14ac:dyDescent="0.3">
      <c r="A1" s="208" t="s">
        <v>199</v>
      </c>
      <c r="B1" s="208"/>
      <c r="C1" s="208"/>
      <c r="D1" s="208"/>
    </row>
    <row r="2" spans="1:4" ht="13" x14ac:dyDescent="0.3">
      <c r="B2" s="7" t="s">
        <v>129</v>
      </c>
      <c r="C2" s="7"/>
    </row>
    <row r="3" spans="1:4" s="87" customFormat="1" ht="6.5" x14ac:dyDescent="0.15">
      <c r="B3" s="88"/>
      <c r="C3" s="88"/>
    </row>
    <row r="4" spans="1:4" ht="13" x14ac:dyDescent="0.3">
      <c r="B4" s="89" t="s">
        <v>130</v>
      </c>
      <c r="C4" s="89"/>
    </row>
    <row r="5" spans="1:4" x14ac:dyDescent="0.25">
      <c r="B5" s="90" t="s">
        <v>100</v>
      </c>
      <c r="C5" s="91" t="s">
        <v>28</v>
      </c>
    </row>
    <row r="6" spans="1:4" x14ac:dyDescent="0.25">
      <c r="B6" s="92" t="s">
        <v>84</v>
      </c>
      <c r="C6" s="93" t="s">
        <v>4</v>
      </c>
    </row>
    <row r="7" spans="1:4" x14ac:dyDescent="0.25">
      <c r="B7" s="92" t="s">
        <v>189</v>
      </c>
      <c r="C7" s="93" t="s">
        <v>193</v>
      </c>
    </row>
    <row r="8" spans="1:4" x14ac:dyDescent="0.25">
      <c r="B8" s="92" t="s">
        <v>131</v>
      </c>
      <c r="C8" s="93" t="s">
        <v>9</v>
      </c>
    </row>
    <row r="9" spans="1:4" x14ac:dyDescent="0.25">
      <c r="B9" s="94" t="s">
        <v>107</v>
      </c>
      <c r="C9" s="95" t="s">
        <v>132</v>
      </c>
    </row>
    <row r="10" spans="1:4" x14ac:dyDescent="0.25">
      <c r="B10" s="94" t="s">
        <v>108</v>
      </c>
      <c r="C10" s="95" t="s">
        <v>27</v>
      </c>
    </row>
    <row r="11" spans="1:4" ht="13" x14ac:dyDescent="0.3">
      <c r="B11" s="96" t="s">
        <v>133</v>
      </c>
      <c r="C11" s="97" t="s">
        <v>134</v>
      </c>
    </row>
    <row r="12" spans="1:4" x14ac:dyDescent="0.25">
      <c r="B12" s="94" t="s">
        <v>135</v>
      </c>
      <c r="C12" s="95" t="s">
        <v>136</v>
      </c>
    </row>
    <row r="13" spans="1:4" x14ac:dyDescent="0.25">
      <c r="B13" s="94" t="s">
        <v>109</v>
      </c>
      <c r="C13" s="95" t="s">
        <v>26</v>
      </c>
    </row>
    <row r="14" spans="1:4" x14ac:dyDescent="0.25">
      <c r="B14" s="94" t="s">
        <v>97</v>
      </c>
      <c r="C14" s="95" t="s">
        <v>137</v>
      </c>
    </row>
    <row r="15" spans="1:4" ht="13" x14ac:dyDescent="0.3">
      <c r="B15" s="96" t="s">
        <v>138</v>
      </c>
      <c r="C15" s="97" t="s">
        <v>139</v>
      </c>
    </row>
    <row r="16" spans="1:4" x14ac:dyDescent="0.25">
      <c r="B16" s="94" t="s">
        <v>102</v>
      </c>
      <c r="C16" s="95" t="s">
        <v>30</v>
      </c>
    </row>
    <row r="17" spans="1:4" ht="13" x14ac:dyDescent="0.3">
      <c r="B17" s="96" t="s">
        <v>105</v>
      </c>
      <c r="C17" s="95" t="s">
        <v>140</v>
      </c>
    </row>
    <row r="18" spans="1:4" ht="13" x14ac:dyDescent="0.3">
      <c r="B18" s="96" t="s">
        <v>110</v>
      </c>
      <c r="C18" s="95" t="s">
        <v>140</v>
      </c>
    </row>
    <row r="19" spans="1:4" x14ac:dyDescent="0.25">
      <c r="B19" s="98" t="s">
        <v>82</v>
      </c>
      <c r="C19" s="99" t="s">
        <v>29</v>
      </c>
    </row>
    <row r="20" spans="1:4" x14ac:dyDescent="0.25">
      <c r="B20" s="98" t="s">
        <v>106</v>
      </c>
      <c r="C20" s="99" t="s">
        <v>141</v>
      </c>
    </row>
    <row r="21" spans="1:4" x14ac:dyDescent="0.25">
      <c r="B21" s="94" t="s">
        <v>101</v>
      </c>
      <c r="C21" s="95" t="s">
        <v>142</v>
      </c>
    </row>
    <row r="22" spans="1:4" x14ac:dyDescent="0.25">
      <c r="B22" s="94" t="s">
        <v>143</v>
      </c>
      <c r="C22" s="95" t="s">
        <v>144</v>
      </c>
    </row>
    <row r="23" spans="1:4" x14ac:dyDescent="0.25">
      <c r="B23" s="100" t="s">
        <v>104</v>
      </c>
      <c r="C23" s="101" t="s">
        <v>31</v>
      </c>
    </row>
    <row r="24" spans="1:4" s="87" customFormat="1" ht="6.5" x14ac:dyDescent="0.15">
      <c r="B24" s="102"/>
    </row>
    <row r="25" spans="1:4" ht="13" x14ac:dyDescent="0.3">
      <c r="A25" s="89" t="s">
        <v>145</v>
      </c>
      <c r="B25" s="103"/>
      <c r="C25" s="103"/>
      <c r="D25" s="103"/>
    </row>
    <row r="26" spans="1:4" s="104" customFormat="1" ht="27" customHeight="1" x14ac:dyDescent="0.25">
      <c r="A26" s="228" t="s">
        <v>146</v>
      </c>
      <c r="B26" s="229"/>
      <c r="C26" s="229"/>
      <c r="D26" s="230"/>
    </row>
    <row r="27" spans="1:4" ht="27" customHeight="1" x14ac:dyDescent="0.35">
      <c r="A27" s="225" t="s">
        <v>147</v>
      </c>
      <c r="B27" s="231"/>
      <c r="C27" s="231"/>
      <c r="D27" s="232"/>
    </row>
    <row r="28" spans="1:4" ht="27" customHeight="1" x14ac:dyDescent="0.35">
      <c r="A28" s="225" t="s">
        <v>148</v>
      </c>
      <c r="B28" s="231"/>
      <c r="C28" s="231"/>
      <c r="D28" s="232"/>
    </row>
    <row r="29" spans="1:4" ht="27" customHeight="1" x14ac:dyDescent="0.35">
      <c r="A29" s="225" t="s">
        <v>149</v>
      </c>
      <c r="B29" s="231"/>
      <c r="C29" s="231"/>
      <c r="D29" s="232"/>
    </row>
    <row r="30" spans="1:4" x14ac:dyDescent="0.35">
      <c r="A30" s="225" t="s">
        <v>150</v>
      </c>
      <c r="B30" s="231"/>
      <c r="C30" s="231"/>
      <c r="D30" s="232"/>
    </row>
    <row r="31" spans="1:4" x14ac:dyDescent="0.35">
      <c r="A31" s="225" t="s">
        <v>151</v>
      </c>
      <c r="B31" s="226"/>
      <c r="C31" s="226"/>
      <c r="D31" s="227"/>
    </row>
    <row r="32" spans="1:4" x14ac:dyDescent="0.35">
      <c r="A32" s="105" t="s">
        <v>194</v>
      </c>
      <c r="B32" s="106"/>
      <c r="C32" s="106"/>
      <c r="D32" s="107"/>
    </row>
    <row r="33" spans="1:4" x14ac:dyDescent="0.35">
      <c r="A33" s="108" t="s">
        <v>152</v>
      </c>
      <c r="D33" s="109"/>
    </row>
    <row r="34" spans="1:4" x14ac:dyDescent="0.35">
      <c r="A34" s="108" t="s">
        <v>153</v>
      </c>
      <c r="D34" s="109"/>
    </row>
    <row r="35" spans="1:4" x14ac:dyDescent="0.35">
      <c r="A35" s="108" t="s">
        <v>154</v>
      </c>
      <c r="D35" s="109"/>
    </row>
    <row r="36" spans="1:4" x14ac:dyDescent="0.35">
      <c r="A36" s="110" t="s">
        <v>155</v>
      </c>
      <c r="D36" s="109"/>
    </row>
    <row r="37" spans="1:4" x14ac:dyDescent="0.35">
      <c r="A37" s="110" t="s">
        <v>156</v>
      </c>
      <c r="D37" s="109"/>
    </row>
    <row r="38" spans="1:4" x14ac:dyDescent="0.35">
      <c r="A38" s="110" t="s">
        <v>157</v>
      </c>
      <c r="D38" s="109"/>
    </row>
    <row r="39" spans="1:4" x14ac:dyDescent="0.35">
      <c r="A39" s="111" t="s">
        <v>158</v>
      </c>
      <c r="B39" s="45"/>
      <c r="C39" s="45"/>
      <c r="D39" s="112"/>
    </row>
  </sheetData>
  <mergeCells count="7">
    <mergeCell ref="A1:D1"/>
    <mergeCell ref="A31:D31"/>
    <mergeCell ref="A26:D26"/>
    <mergeCell ref="A27:D27"/>
    <mergeCell ref="A28:D28"/>
    <mergeCell ref="A29:D29"/>
    <mergeCell ref="A30:D30"/>
  </mergeCells>
  <printOptions horizontalCentered="1"/>
  <pageMargins left="0.5" right="0.25" top="1" bottom="0.5" header="0.5" footer="0.3"/>
  <pageSetup scale="78" fitToHeight="0" orientation="portrait" r:id="rId1"/>
  <headerFooter alignWithMargins="0">
    <oddHeader>&amp;L&amp;"Arial,Bold"Alberta Electric System Operator
2018 ISO Tariff Application&amp;C&amp;"Arial,Bold"Public&amp;R&amp;"Arial,Bold"Table X-1
September xx, 2017</oddHeader>
    <oddFooter>&amp;L&amp;"Arial,Bold"Page &amp;P of &amp;N&amp;C&amp;"Arial,Bold"&amp;A&amp;R&amp;"Arial,Bold"&amp;F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93371fdb-7bec-4d52-adeb-1166efac0023" ContentTypeId="0x010100BC84ACA119491D43B8AEA0C41A758E3B0B06" PreviousValue="false"/>
</file>

<file path=customXml/item4.xml><?xml version="1.0" encoding="utf-8"?>
<ct:contentTypeSchema xmlns:ct="http://schemas.microsoft.com/office/2006/metadata/contentType" xmlns:ma="http://schemas.microsoft.com/office/2006/metadata/properties/metaAttributes" ct:_="" ma:_="" ma:contentTypeName="Tariff Document" ma:contentTypeID="0x010100BC84ACA119491D43B8AEA0C41A758E3B0B0600B71823FBBAAF324C862125ECD85A823C" ma:contentTypeVersion="59" ma:contentTypeDescription="" ma:contentTypeScope="" ma:versionID="0666845f98739f745cbf642c9ce73a4c">
  <xsd:schema xmlns:xsd="http://www.w3.org/2001/XMLSchema" xmlns:xs="http://www.w3.org/2001/XMLSchema" xmlns:p="http://schemas.microsoft.com/office/2006/metadata/properties" xmlns:ns2="bfc2574c-8110-4e43-9784-1ee86de75c6c" xmlns:ns4="650fffc6-a86a-4844-afad-966e4497fd3d" xmlns:ns5="3874a12c-cb96-46c0-a01b-e4d7e8d40966" targetNamespace="http://schemas.microsoft.com/office/2006/metadata/properties" ma:root="true" ma:fieldsID="e52f02ee89e1a906b315266b2f828704" ns2:_="" ns4:_="" ns5:_="">
    <xsd:import namespace="bfc2574c-8110-4e43-9784-1ee86de75c6c"/>
    <xsd:import namespace="650fffc6-a86a-4844-afad-966e4497fd3d"/>
    <xsd:import namespace="3874a12c-cb96-46c0-a01b-e4d7e8d40966"/>
    <xsd:element name="properties">
      <xsd:complexType>
        <xsd:sequence>
          <xsd:element name="documentManagement">
            <xsd:complexType>
              <xsd:all>
                <xsd:element ref="ns2:Activity_x0020_Complete_x0020_Date" minOccurs="0"/>
                <xsd:element ref="ns2:LARA_x0020_Status" minOccurs="0"/>
                <xsd:element ref="ns2:Filing_x0020_Date" minOccurs="0"/>
                <xsd:element ref="ns4:CWRMItemRecordState" minOccurs="0"/>
                <xsd:element ref="ns4:CWRMItemRecordCategory" minOccurs="0"/>
                <xsd:element ref="ns4:e94be97ffb024deb9c3d6d978a059d35" minOccurs="0"/>
                <xsd:element ref="ns2:TaxCatchAll" minOccurs="0"/>
                <xsd:element ref="ns2:TaxCatchAllLabel" minOccurs="0"/>
                <xsd:element ref="ns4:CWRMItemRecordStatus" minOccurs="0"/>
                <xsd:element ref="ns4:CWRMItemRecordDeclaredDate" minOccurs="0"/>
                <xsd:element ref="ns4:CWRMItemRecordVital" minOccurs="0"/>
                <xsd:element ref="ns4:CWRMItemRecordData" minOccurs="0"/>
                <xsd:element ref="ns2:fdc7710463144dc19a8992998d0907da" minOccurs="0"/>
                <xsd:element ref="ns2:_dlc_DocId" minOccurs="0"/>
                <xsd:element ref="ns2:_dlc_DocIdUrl" minOccurs="0"/>
                <xsd:element ref="ns2:_dlc_DocIdPersistId" minOccurs="0"/>
                <xsd:element ref="ns4:CWRMItemUniqueId" minOccurs="0"/>
                <xsd:element ref="ns2:o74c417c636446b2936ee46a3b1dd71d"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2574c-8110-4e43-9784-1ee86de75c6c"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xsd:simpleType>
        <xsd:restriction base="dms:DateTime"/>
      </xsd:simpleType>
    </xsd:element>
    <xsd:element name="LARA_x0020_Status" ma:index="5" nillable="true" ma:displayName="LARA Status" ma:default="Active" ma:format="Dropdown" ma:internalName="LARA_x0020_Status">
      <xsd:simpleType>
        <xsd:restriction base="dms:Choice">
          <xsd:enumeration value="Active"/>
          <xsd:enumeration value="Inactive"/>
        </xsd:restriction>
      </xsd:simpleType>
    </xsd:element>
    <xsd:element name="Filing_x0020_Date" ma:index="6" nillable="true" ma:displayName="AUC Registration Date" ma:format="DateOnly" ma:internalName="Filing_x0020_Date">
      <xsd:simpleType>
        <xsd:restriction base="dms:DateTime"/>
      </xsd:simpleType>
    </xsd:element>
    <xsd:element name="TaxCatchAll" ma:index="10" nillable="true" ma:displayName="Taxonomy Catch All Column" ma:hidden="true" ma:list="4eea8045-af52-47fb-8910-5a8a46b38f49" ma:internalName="TaxCatchAll" ma:showField="CatchAllData"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4eea8045-af52-47fb-8910-5a8a46b38f49" ma:internalName="TaxCatchAllLabel" ma:readOnly="true" ma:showField="CatchAllDataLabel"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18" nillable="true" ma:taxonomy="true" ma:internalName="fdc7710463144dc19a8992998d0907da" ma:taxonomyFieldName="Confidentiality_x0020_Classification" ma:displayName="Confidentiality Classification" ma:default="1271;#AESO Internal|fe2129cc-e616-4c1e-9a39-b6921e014562" ma:fieldId="{fdc77104-6314-4dc1-9a89-92998d0907da}" ma:sspId="93371fdb-7bec-4d52-adeb-1166efac0023" ma:termSetId="86da2f9e-e637-434c-a22c-d8de590d1e93" ma:anchorId="00000000-0000-0000-0000-000000000000" ma:open="false" ma:isKeyword="false">
      <xsd:complexType>
        <xsd:sequence>
          <xsd:element ref="pc:Terms" minOccurs="0" maxOccurs="1"/>
        </xsd:sequence>
      </xsd:complex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74c417c636446b2936ee46a3b1dd71d" ma:index="26" nillable="true" ma:taxonomy="true" ma:internalName="o74c417c636446b2936ee46a3b1dd71d" ma:taxonomyFieldName="LARA_x0020_Category0" ma:displayName="LARA Category" ma:default="" ma:fieldId="{874c417c-6364-46b2-936e-e46a3b1dd71d}" ma:sspId="93371fdb-7bec-4d52-adeb-1166efac0023" ma:termSetId="2637bfa7-984d-4f49-a627-0ad3095dbdc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0fffc6-a86a-4844-afad-966e4497fd3d" elementFormDefault="qualified">
    <xsd:import namespace="http://schemas.microsoft.com/office/2006/documentManagement/types"/>
    <xsd:import namespace="http://schemas.microsoft.com/office/infopath/2007/PartnerControls"/>
    <xsd:element name="CWRMItemRecordState" ma:index="7" nillable="true" ma:displayName="Record State" ma:description="The current state of this item as it pertains to records management." ma:hidden="true" ma:internalName="CWRMItemRecordState" ma:readOnly="true">
      <xsd:simpleType>
        <xsd:restriction base="dms:Text"/>
      </xsd:simpleType>
    </xsd:element>
    <xsd:element name="CWRMItemRecordCategory" ma:index="8" nillable="true" ma:displayName="Record Category" ma:description="Identifies the current record category for the item." ma:hidden="true" ma:internalName="CWRMItemRecordCategory" ma:readOnly="true">
      <xsd:simpleType>
        <xsd:restriction base="dms:Text"/>
      </xsd:simpleType>
    </xsd:element>
    <xsd:element name="e94be97ffb024deb9c3d6d978a059d35" ma:index="9" nillable="true" ma:taxonomy="true" ma:internalName="CWRMItemRecordClassificationTaxHTField0" ma:taxonomyFieldName="CWRMItemRecordClassification" ma:displayName="Record Classification" ma:fieldId="{e94be97f-fb02-4deb-9c3d-6d978a059d35}" ma:sspId="93371fdb-7bec-4d52-adeb-1166efac0023" ma:termSetId="cdfcbdf3-8cad-4f84-bedc-a05c42b6c044" ma:anchorId="00000000-0000-0000-0000-000000000000" ma:open="false" ma:isKeyword="false">
      <xsd:complexType>
        <xsd:sequence>
          <xsd:element ref="pc:Terms" minOccurs="0" maxOccurs="1"/>
        </xsd:sequence>
      </xsd:complexType>
    </xsd:element>
    <xsd:element name="CWRMItemRecordStatus" ma:index="13" nillable="true" ma:displayName="Record Status" ma:description="The current status of this item as it pertains to records management." ma:hidden="true" ma:internalName="CWRMItemRecordStatus" ma:readOnly="true">
      <xsd:simpleType>
        <xsd:restriction base="dms:Text"/>
      </xsd:simpleType>
    </xsd:element>
    <xsd:element name="CWRMItemRecordDeclaredDate" ma:index="14" nillable="true" ma:displayName="Record Declared Date" ma:description="The date and time that the item was declared a record." ma:hidden="true" ma:internalName="CWRMItemRecordDeclaredDate" ma:readOnly="true">
      <xsd:simpleType>
        <xsd:restriction base="dms:DateTime"/>
      </xsd:simpleType>
    </xsd:element>
    <xsd:element name="CWRMItemRecordVital" ma:index="15" nillable="true" ma:displayName="Record Vital" ma:description="Indicates if this item is considered vital to the organization." ma:hidden="true" ma:internalName="CWRMItemRecordVital" ma:readOnly="true">
      <xsd:simpleType>
        <xsd:restriction base="dms:Boolean"/>
      </xsd:simpleType>
    </xsd:element>
    <xsd:element name="CWRMItemRecordData" ma:index="16" nillable="true" ma:displayName="Record Data" ma:description="Contains system specific record data for the item." ma:hidden="true" ma:internalName="CWRMItemRecordData">
      <xsd:simpleType>
        <xsd:restriction base="dms:Note"/>
      </xsd:simpleType>
    </xsd:element>
    <xsd:element name="CWRMItemUniqueId" ma:index="25" nillable="true" ma:displayName="Content ID" ma:description="A universally unique identifier assigned to the item." ma:hidden="true" ma:internalName="CWRMItemUnique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74a12c-cb96-46c0-a01b-e4d7e8d40966"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CWRMItemRecordCategory xmlns="650fffc6-a86a-4844-afad-966e4497fd3d" xsi:nil="true"/>
    <CWRMItemUniqueId xmlns="650fffc6-a86a-4844-afad-966e4497fd3d">0000011IU8</CWRMItemUniqueId>
    <LARA_x0020_Status xmlns="bfc2574c-8110-4e43-9784-1ee86de75c6c">Active</LARA_x0020_Status>
    <CWRMItemRecordState xmlns="650fffc6-a86a-4844-afad-966e4497fd3d" xsi:nil="true"/>
    <CWRMItemRecordDeclaredDate xmlns="650fffc6-a86a-4844-afad-966e4497fd3d" xsi:nil="true"/>
    <_dlc_DocId xmlns="bfc2574c-8110-4e43-9784-1ee86de75c6c">0000011IU8</_dlc_DocId>
    <e94be97ffb024deb9c3d6d978a059d35 xmlns="650fffc6-a86a-4844-afad-966e4497fd3d">
      <Terms xmlns="http://schemas.microsoft.com/office/infopath/2007/PartnerControls">
        <TermInfo xmlns="http://schemas.microsoft.com/office/infopath/2007/PartnerControls">
          <TermName xmlns="http://schemas.microsoft.com/office/infopath/2007/PartnerControls">REG-00 - Tariff Development and Application Administration</TermName>
          <TermId xmlns="http://schemas.microsoft.com/office/infopath/2007/PartnerControls">a0f21eea-a95c-4984-bbc5-f702b4b89e29</TermId>
        </TermInfo>
      </Terms>
    </e94be97ffb024deb9c3d6d978a059d35>
    <TaxCatchAll xmlns="bfc2574c-8110-4e43-9784-1ee86de75c6c">
      <Value>1329</Value>
      <Value>1321</Value>
      <Value>1271</Value>
    </TaxCatchAll>
    <CWRMItemRecordVital xmlns="650fffc6-a86a-4844-afad-966e4497fd3d">false</CWRMItemRecordVital>
    <Filing_x0020_Date xmlns="bfc2574c-8110-4e43-9784-1ee86de75c6c" xsi:nil="true"/>
    <CWRMItemRecordStatus xmlns="650fffc6-a86a-4844-afad-966e4497fd3d" xsi:nil="true"/>
    <CWRMItemRecordData xmlns="650fffc6-a86a-4844-afad-966e4497fd3d">&lt;?xml version="1.0" encoding="utf-16"?&gt;&lt;RecordData xmlns:xsd="http://www.w3.org/2001/XMLSchema" xmlns:xsi="http://www.w3.org/2001/XMLSchema-instance" CurrentCategoryId="00000000-0000-0000-0000-000000000000" CurrentPolicyId="00000000-0000-0000-0000-000000000000" CurrentStageId="00000000-0000-0000-0000-000000000000" ExecuteStageImmediately="false" IsMovingPhysical="false" IsProcessing="false" OriginalCreatedDate="0001-01-01T00:00:00" OriginalModifiedDate="0001-01-01T00:00:00" ObsoleteDate="0001-01-01T00:00:00" ForceCrawl="false" DocumentSetSyncCount="0" IsPoliciesProcessed="true"&gt;&lt;LastProcessedStageId&gt;00000000-0000-0000-0000-000000000000&lt;/LastProcessedStageId&gt;&lt;LastProcessedDateValue xsi:type="xsd:dateTime"&gt;0001-01-01T00:00:00&lt;/LastProcessedDateValue&gt;&lt;SupersededInPlaceItems /&gt;&lt;AssociatedAggregates /&gt;&lt;/RecordData&gt;</CWRMItemRecordData>
    <o74c417c636446b2936ee46a3b1dd71d xmlns="bfc2574c-8110-4e43-9784-1ee86de75c6c">
      <Terms xmlns="http://schemas.microsoft.com/office/infopath/2007/PartnerControls">
        <TermInfo xmlns="http://schemas.microsoft.com/office/infopath/2007/PartnerControls">
          <TermName xmlns="http://schemas.microsoft.com/office/infopath/2007/PartnerControls">Applications</TermName>
          <TermId xmlns="http://schemas.microsoft.com/office/infopath/2007/PartnerControls">c658717d-8430-44ce-8a58-d7dd4c19296a</TermId>
        </TermInfo>
      </Terms>
    </o74c417c636446b2936ee46a3b1dd71d>
    <Activity_x0020_Complete_x0020_Date xmlns="bfc2574c-8110-4e43-9784-1ee86de75c6c" xsi:nil="true"/>
    <_dlc_DocIdUrl xmlns="bfc2574c-8110-4e43-9784-1ee86de75c6c">
      <Url>https://share.aeso.ca/sites/records-law/LARA/_layouts/15/DocIdRedir.aspx?ID=0000011IU8</Url>
      <Description>0000011IU8</Description>
    </_dlc_DocIdUrl>
    <fdc7710463144dc19a8992998d0907da xmlns="bfc2574c-8110-4e43-9784-1ee86de75c6c">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documentManagement>
</p:properties>
</file>

<file path=customXml/itemProps1.xml><?xml version="1.0" encoding="utf-8"?>
<ds:datastoreItem xmlns:ds="http://schemas.openxmlformats.org/officeDocument/2006/customXml" ds:itemID="{765427B0-F28D-438E-A5AD-5248CD4C10F6}"/>
</file>

<file path=customXml/itemProps2.xml><?xml version="1.0" encoding="utf-8"?>
<ds:datastoreItem xmlns:ds="http://schemas.openxmlformats.org/officeDocument/2006/customXml" ds:itemID="{B62B82AF-0716-4F10-919E-A6E2CA1BD202}"/>
</file>

<file path=customXml/itemProps3.xml><?xml version="1.0" encoding="utf-8"?>
<ds:datastoreItem xmlns:ds="http://schemas.openxmlformats.org/officeDocument/2006/customXml" ds:itemID="{4E917A78-C2DC-4896-B754-8FA42D15A8E8}"/>
</file>

<file path=customXml/itemProps4.xml><?xml version="1.0" encoding="utf-8"?>
<ds:datastoreItem xmlns:ds="http://schemas.openxmlformats.org/officeDocument/2006/customXml" ds:itemID="{C006D75A-732B-4ABA-A157-98DAE8CE2800}"/>
</file>

<file path=customXml/itemProps5.xml><?xml version="1.0" encoding="utf-8"?>
<ds:datastoreItem xmlns:ds="http://schemas.openxmlformats.org/officeDocument/2006/customXml" ds:itemID="{2EBEF487-AB05-49BD-BA5F-D64E14A17585}"/>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E-1 Rates</vt:lpstr>
      <vt:lpstr>E-2 Summary</vt:lpstr>
      <vt:lpstr>E-3 Summary</vt:lpstr>
      <vt:lpstr>E-4 Distribution</vt:lpstr>
      <vt:lpstr>E-5 Per POD</vt:lpstr>
      <vt:lpstr>E-6 Component</vt:lpstr>
      <vt:lpstr>E-7a Summary &gt;10%</vt:lpstr>
      <vt:lpstr>E-7b Summary &gt;10%</vt:lpstr>
      <vt:lpstr>E-8 Abbreviations</vt:lpstr>
      <vt:lpstr>'E-2 Summary'!Print_Area</vt:lpstr>
      <vt:lpstr>'E-3 Summary'!Print_Area</vt:lpstr>
      <vt:lpstr>'E-8 Abbreviations'!Print_Area</vt:lpstr>
      <vt:lpstr>'E-2 Summary'!Print_Titles</vt:lpstr>
      <vt:lpstr>'E-3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2021-10-15T16:15:56Z</dcterms:created>
  <dcterms:modified xsi:type="dcterms:W3CDTF">2021-10-15T16:16:05Z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0x010100BC84ACA119491D43B8AEA0C41A758E3B0B0600B71823FBBAAF324C862125ECD85A823C</vt:lpwstr>
  </property>
  <property fmtid="{D5CDD505-2E9C-101B-9397-08002B2CF9AE}" pid="3" name="Confidentiality Classification">
    <vt:lpwstr>1271;#AESO Internal|fe2129cc-e616-4c1e-9a39-b6921e014562</vt:lpwstr>
  </property>
  <property fmtid="{D5CDD505-2E9C-101B-9397-08002B2CF9AE}" pid="4" name="_dlc_DocIdItemGuid">
    <vt:lpwstr>d424b929-21d6-404f-be5d-9ff750c32432</vt:lpwstr>
  </property>
  <property fmtid="{D5CDD505-2E9C-101B-9397-08002B2CF9AE}" pid="5" name="LARA Category0">
    <vt:lpwstr>1329;#Applications|c658717d-8430-44ce-8a58-d7dd4c19296a</vt:lpwstr>
  </property>
  <property fmtid="{D5CDD505-2E9C-101B-9397-08002B2CF9AE}" pid="6" name="_docset_NoMedatataSyncRequired">
    <vt:lpwstr>False</vt:lpwstr>
  </property>
  <property fmtid="{D5CDD505-2E9C-101B-9397-08002B2CF9AE}" pid="7" name="CWRMItemRecordClassification">
    <vt:lpwstr>1321;#REG-00 - Tariff Development and Application Administration|a0f21eea-a95c-4984-bbc5-f702b4b89e29</vt:lpwstr>
  </property>
</Properties>
</file>